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ЛОК 2022\ЛОК2023\"/>
    </mc:Choice>
  </mc:AlternateContent>
  <xr:revisionPtr revIDLastSave="0" documentId="8_{81292C66-BCE4-4413-B969-D85AB55301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definedNames>
    <definedName name="_xlnm._FilterDatabase" localSheetId="0" hidden="1">Лист1!$A$15:$S$96</definedName>
    <definedName name="_xlnm.Print_Area" localSheetId="0">Лист1!$B$2:$U$251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3" i="1" l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S191" i="1"/>
  <c r="R191" i="1"/>
  <c r="R203" i="1" s="1"/>
  <c r="Q191" i="1"/>
  <c r="P191" i="1"/>
  <c r="P203" i="1" s="1"/>
  <c r="O191" i="1"/>
  <c r="N191" i="1"/>
  <c r="N203" i="1" s="1"/>
  <c r="M191" i="1"/>
  <c r="L191" i="1"/>
  <c r="L203" i="1" s="1"/>
  <c r="K191" i="1"/>
  <c r="J191" i="1"/>
  <c r="I191" i="1"/>
  <c r="H191" i="1"/>
  <c r="G191" i="1"/>
  <c r="F191" i="1"/>
  <c r="E191" i="1"/>
  <c r="F203" i="1" l="1"/>
  <c r="H203" i="1"/>
  <c r="J203" i="1"/>
  <c r="E203" i="1"/>
  <c r="G203" i="1"/>
  <c r="I203" i="1"/>
  <c r="K203" i="1"/>
  <c r="M203" i="1"/>
  <c r="O203" i="1"/>
  <c r="Q203" i="1"/>
  <c r="S203" i="1"/>
  <c r="D252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S239" i="1"/>
  <c r="S252" i="1" s="1"/>
  <c r="R239" i="1"/>
  <c r="Q239" i="1"/>
  <c r="Q252" i="1" s="1"/>
  <c r="P239" i="1"/>
  <c r="O239" i="1"/>
  <c r="O252" i="1" s="1"/>
  <c r="N239" i="1"/>
  <c r="N252" i="1" s="1"/>
  <c r="M239" i="1"/>
  <c r="M252" i="1" s="1"/>
  <c r="L239" i="1"/>
  <c r="L252" i="1" s="1"/>
  <c r="K239" i="1"/>
  <c r="K252" i="1" s="1"/>
  <c r="J239" i="1"/>
  <c r="I239" i="1"/>
  <c r="H239" i="1"/>
  <c r="G239" i="1"/>
  <c r="G252" i="1" s="1"/>
  <c r="F239" i="1"/>
  <c r="F252" i="1" s="1"/>
  <c r="E239" i="1"/>
  <c r="E252" i="1" s="1"/>
  <c r="H252" i="1" l="1"/>
  <c r="I252" i="1"/>
  <c r="J252" i="1"/>
  <c r="P252" i="1"/>
  <c r="R252" i="1"/>
  <c r="D228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E215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E168" i="1"/>
  <c r="D157" i="1"/>
  <c r="D134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E122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E51" i="1"/>
  <c r="D110" i="1"/>
  <c r="E107" i="1"/>
  <c r="D86" i="1"/>
  <c r="D64" i="1"/>
  <c r="D39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E26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E74" i="1"/>
  <c r="D181" i="1" l="1"/>
  <c r="E131" i="1"/>
  <c r="E97" i="1"/>
  <c r="E83" i="1"/>
  <c r="E36" i="1"/>
  <c r="F36" i="1"/>
  <c r="E86" i="1" l="1"/>
  <c r="E134" i="1"/>
  <c r="U250" i="1" l="1"/>
  <c r="T250" i="1"/>
  <c r="S225" i="1"/>
  <c r="R225" i="1"/>
  <c r="Q225" i="1"/>
  <c r="P225" i="1"/>
  <c r="P228" i="1" s="1"/>
  <c r="O225" i="1"/>
  <c r="N225" i="1"/>
  <c r="M225" i="1"/>
  <c r="L225" i="1"/>
  <c r="K225" i="1"/>
  <c r="J225" i="1"/>
  <c r="J228" i="1" s="1"/>
  <c r="I225" i="1"/>
  <c r="H225" i="1"/>
  <c r="G225" i="1"/>
  <c r="F225" i="1"/>
  <c r="E225" i="1"/>
  <c r="T216" i="1"/>
  <c r="T193" i="1"/>
  <c r="T181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E181" i="1" s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S131" i="1"/>
  <c r="S134" i="1" s="1"/>
  <c r="R131" i="1"/>
  <c r="R134" i="1" s="1"/>
  <c r="Q131" i="1"/>
  <c r="Q134" i="1" s="1"/>
  <c r="P131" i="1"/>
  <c r="P134" i="1" s="1"/>
  <c r="O131" i="1"/>
  <c r="O134" i="1" s="1"/>
  <c r="N131" i="1"/>
  <c r="N134" i="1" s="1"/>
  <c r="M131" i="1"/>
  <c r="M134" i="1" s="1"/>
  <c r="L131" i="1"/>
  <c r="L134" i="1" s="1"/>
  <c r="K131" i="1"/>
  <c r="K134" i="1" s="1"/>
  <c r="J131" i="1"/>
  <c r="J134" i="1" s="1"/>
  <c r="I131" i="1"/>
  <c r="I134" i="1" s="1"/>
  <c r="H131" i="1"/>
  <c r="H134" i="1" s="1"/>
  <c r="G131" i="1"/>
  <c r="G134" i="1" s="1"/>
  <c r="F131" i="1"/>
  <c r="F134" i="1" s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10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T87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T52" i="1"/>
  <c r="T65" i="1" s="1"/>
  <c r="I64" i="1"/>
  <c r="S36" i="1"/>
  <c r="R36" i="1"/>
  <c r="Q36" i="1"/>
  <c r="P36" i="1"/>
  <c r="O36" i="1"/>
  <c r="N36" i="1"/>
  <c r="N39" i="1" s="1"/>
  <c r="M36" i="1"/>
  <c r="L36" i="1"/>
  <c r="K36" i="1"/>
  <c r="J36" i="1"/>
  <c r="J39" i="1" s="1"/>
  <c r="I36" i="1"/>
  <c r="H36" i="1"/>
  <c r="G36" i="1"/>
  <c r="F39" i="1"/>
  <c r="E39" i="1"/>
  <c r="I228" i="1" l="1"/>
  <c r="O228" i="1"/>
  <c r="G228" i="1"/>
  <c r="M228" i="1"/>
  <c r="S228" i="1"/>
  <c r="H64" i="1"/>
  <c r="G64" i="1"/>
  <c r="S64" i="1"/>
  <c r="O64" i="1"/>
  <c r="N64" i="1"/>
  <c r="M64" i="1"/>
  <c r="R39" i="1"/>
  <c r="H228" i="1"/>
  <c r="N228" i="1"/>
  <c r="P64" i="1"/>
  <c r="E228" i="1"/>
  <c r="K228" i="1"/>
  <c r="Q228" i="1"/>
  <c r="J64" i="1"/>
  <c r="E64" i="1"/>
  <c r="K64" i="1"/>
  <c r="Q64" i="1"/>
  <c r="F228" i="1"/>
  <c r="L228" i="1"/>
  <c r="R228" i="1"/>
  <c r="F64" i="1"/>
  <c r="L64" i="1"/>
  <c r="R64" i="1"/>
  <c r="L110" i="1"/>
  <c r="H157" i="1"/>
  <c r="I110" i="1"/>
  <c r="M110" i="1"/>
  <c r="Q110" i="1"/>
  <c r="E157" i="1"/>
  <c r="I157" i="1"/>
  <c r="M157" i="1"/>
  <c r="Q157" i="1"/>
  <c r="H110" i="1"/>
  <c r="P110" i="1"/>
  <c r="L157" i="1"/>
  <c r="I39" i="1"/>
  <c r="M39" i="1"/>
  <c r="Q39" i="1"/>
  <c r="G86" i="1"/>
  <c r="K86" i="1"/>
  <c r="O86" i="1"/>
  <c r="S86" i="1"/>
  <c r="P157" i="1"/>
  <c r="F110" i="1"/>
  <c r="N110" i="1"/>
  <c r="F157" i="1"/>
  <c r="J157" i="1"/>
  <c r="R157" i="1"/>
  <c r="H86" i="1"/>
  <c r="L86" i="1"/>
  <c r="P86" i="1"/>
  <c r="G110" i="1"/>
  <c r="K110" i="1"/>
  <c r="O110" i="1"/>
  <c r="S110" i="1"/>
  <c r="G157" i="1"/>
  <c r="K157" i="1"/>
  <c r="O157" i="1"/>
  <c r="S157" i="1"/>
  <c r="J110" i="1"/>
  <c r="R110" i="1"/>
  <c r="N157" i="1"/>
  <c r="I86" i="1"/>
  <c r="M86" i="1"/>
  <c r="Q86" i="1"/>
  <c r="F86" i="1"/>
  <c r="J86" i="1"/>
  <c r="N86" i="1"/>
  <c r="R86" i="1"/>
  <c r="G39" i="1"/>
  <c r="K39" i="1"/>
  <c r="O39" i="1"/>
  <c r="S39" i="1"/>
  <c r="H39" i="1"/>
  <c r="L39" i="1"/>
  <c r="P39" i="1"/>
  <c r="Q181" i="1" l="1"/>
  <c r="I181" i="1"/>
  <c r="O181" i="1"/>
  <c r="N181" i="1"/>
  <c r="H181" i="1"/>
  <c r="F181" i="1"/>
  <c r="J181" i="1"/>
  <c r="S181" i="1"/>
  <c r="K181" i="1"/>
  <c r="M181" i="1"/>
  <c r="L181" i="1"/>
  <c r="R181" i="1"/>
  <c r="P181" i="1"/>
  <c r="G181" i="1"/>
</calcChain>
</file>

<file path=xl/sharedStrings.xml><?xml version="1.0" encoding="utf-8"?>
<sst xmlns="http://schemas.openxmlformats.org/spreadsheetml/2006/main" count="561" uniqueCount="118">
  <si>
    <t>1 День</t>
  </si>
  <si>
    <t>Сезон:Осень - Зима</t>
  </si>
  <si>
    <t>№ рецептуры и сборника</t>
  </si>
  <si>
    <t>Прием пищи, 
наименование блюда</t>
  </si>
  <si>
    <t>Масса порции</t>
  </si>
  <si>
    <t>Энергетич. ценность (ккал)</t>
  </si>
  <si>
    <t>Пищевые вещества (г)</t>
  </si>
  <si>
    <t>Витамины (мг)</t>
  </si>
  <si>
    <t>Минеральные вещества (мг)</t>
  </si>
  <si>
    <t>Б</t>
  </si>
  <si>
    <t>Ж</t>
  </si>
  <si>
    <t>У</t>
  </si>
  <si>
    <t>В1</t>
  </si>
  <si>
    <t>В2</t>
  </si>
  <si>
    <t>С</t>
  </si>
  <si>
    <t>А</t>
  </si>
  <si>
    <t>Е</t>
  </si>
  <si>
    <t>Са</t>
  </si>
  <si>
    <t>Р</t>
  </si>
  <si>
    <t>Мg</t>
  </si>
  <si>
    <t>Zn</t>
  </si>
  <si>
    <t>I</t>
  </si>
  <si>
    <t>Fe</t>
  </si>
  <si>
    <t xml:space="preserve">Цена </t>
  </si>
  <si>
    <t>Завтрак</t>
  </si>
  <si>
    <t>Хлеб ржаной</t>
  </si>
  <si>
    <t>Итого завтрак:</t>
  </si>
  <si>
    <t>Обед</t>
  </si>
  <si>
    <t xml:space="preserve">Компот из смеси сухофруктов </t>
  </si>
  <si>
    <t>Хлеб пшеничный</t>
  </si>
  <si>
    <t>Итого обед:</t>
  </si>
  <si>
    <t xml:space="preserve"> </t>
  </si>
  <si>
    <t>Каша молочная пшенная с маслом сливочным</t>
  </si>
  <si>
    <t>Какао с молоком</t>
  </si>
  <si>
    <t>Итого за день</t>
  </si>
  <si>
    <t>День: 2</t>
  </si>
  <si>
    <t>Итого завтрак</t>
  </si>
  <si>
    <t>Суп картофельный с макаронными изделиями</t>
  </si>
  <si>
    <t>Итого обед</t>
  </si>
  <si>
    <t>Итого за день:</t>
  </si>
  <si>
    <t>День: 3</t>
  </si>
  <si>
    <t xml:space="preserve">Рис припущенный </t>
  </si>
  <si>
    <t>Каша молочная манная с маслом сливочным</t>
  </si>
  <si>
    <t>Итого день:</t>
  </si>
  <si>
    <t>День: 4</t>
  </si>
  <si>
    <t>Каша молочная рисовая с маслом сливочным</t>
  </si>
  <si>
    <t>День: 5</t>
  </si>
  <si>
    <t xml:space="preserve">Макароны отварные </t>
  </si>
  <si>
    <t>День: 6</t>
  </si>
  <si>
    <t xml:space="preserve">Каша гречневая рассыпчатая </t>
  </si>
  <si>
    <t xml:space="preserve">Чай с молоком с сахаром </t>
  </si>
  <si>
    <t>Суп крестьянский с крупой со сметаной</t>
  </si>
  <si>
    <t xml:space="preserve">Пюре картофельное </t>
  </si>
  <si>
    <t>День: 7</t>
  </si>
  <si>
    <t xml:space="preserve">Чай с сахаром </t>
  </si>
  <si>
    <t>Капуста тушеная</t>
  </si>
  <si>
    <t>День: 8</t>
  </si>
  <si>
    <t>Каша молочная "Дружба" с маслом сливочным</t>
  </si>
  <si>
    <t>Суп картофельный с рыбными консервами</t>
  </si>
  <si>
    <t>Итого день</t>
  </si>
  <si>
    <t>День: 9</t>
  </si>
  <si>
    <t>День: 10</t>
  </si>
  <si>
    <t>для учащихся МБОУ "Холмушинская ООШ"</t>
  </si>
  <si>
    <t>Бутерброд с маслом сливочным</t>
  </si>
  <si>
    <t>Яблоко</t>
  </si>
  <si>
    <t>200</t>
  </si>
  <si>
    <t>100</t>
  </si>
  <si>
    <t>Сезон:Осень-Зима</t>
  </si>
  <si>
    <t>Суп-лапша домашняя (мясной п/ф)</t>
  </si>
  <si>
    <t>250</t>
  </si>
  <si>
    <t>20</t>
  </si>
  <si>
    <t>Суп картофельный с мясными фрикадельками (мясной п/ф)</t>
  </si>
  <si>
    <t>Рагу овощное</t>
  </si>
  <si>
    <t>Нарезка из свежих огурцов с растительным маслом</t>
  </si>
  <si>
    <t>5/35/20</t>
  </si>
  <si>
    <t>Апельсин</t>
  </si>
  <si>
    <t>Зеленый горошек консервированный</t>
  </si>
  <si>
    <t>Икра кабачковая</t>
  </si>
  <si>
    <t xml:space="preserve">Сок </t>
  </si>
  <si>
    <t>Директор МБОУ "ХолмушинскаяООШ"</t>
  </si>
  <si>
    <t xml:space="preserve">                                             Н.В.Власко</t>
  </si>
  <si>
    <t>Сборник технологических нормативов, рецептурных блюд и кулинарных изделий для школьных образовательных учреждений,школ-интернатов, детских домов и детских оздоровительных учреждений</t>
  </si>
  <si>
    <t>Работа на мясных полуфабрикатах высокой степени готовности.</t>
  </si>
  <si>
    <t>ПЕРМЬ 2008г.</t>
  </si>
  <si>
    <t>100/3</t>
  </si>
  <si>
    <t>Хлеб пшенично- ржаной</t>
  </si>
  <si>
    <t>30/20</t>
  </si>
  <si>
    <t>550</t>
  </si>
  <si>
    <t>185/15</t>
  </si>
  <si>
    <t>215/35</t>
  </si>
  <si>
    <t>195/5</t>
  </si>
  <si>
    <t>240/10</t>
  </si>
  <si>
    <t xml:space="preserve">Примерное меню на 10 дней для лагеря дневного пребывания при школе  </t>
  </si>
  <si>
    <t>Котлета "Веста" (мясной п/ф)</t>
  </si>
  <si>
    <t>40</t>
  </si>
  <si>
    <t>Полдник</t>
  </si>
  <si>
    <t>Биойогурт</t>
  </si>
  <si>
    <t>Кисель из ягоды протерт. с сах.</t>
  </si>
  <si>
    <t>Тефтели (мясной п/ф)</t>
  </si>
  <si>
    <t>Суп молочный с макаронными изделиями</t>
  </si>
  <si>
    <t>Щи с картофелем и свежей капусты со сметаной</t>
  </si>
  <si>
    <t>Бутерброд со сливочным маслом и ягодой протерт. с сахаром</t>
  </si>
  <si>
    <t>Суп картофельный с бобовыми</t>
  </si>
  <si>
    <t>Шоколад</t>
  </si>
  <si>
    <t>30</t>
  </si>
  <si>
    <t>Сырники из творога</t>
  </si>
  <si>
    <t>60</t>
  </si>
  <si>
    <t>940</t>
  </si>
  <si>
    <t>Голубцы ленивые (мясной п/ф)</t>
  </si>
  <si>
    <t>Кекс</t>
  </si>
  <si>
    <t>150</t>
  </si>
  <si>
    <t>Ромштекс куриный (мясной п/ф)</t>
  </si>
  <si>
    <t>Котлета "Нежная" (мясной п/ф)</t>
  </si>
  <si>
    <t>Каша овсянная молочная</t>
  </si>
  <si>
    <t>Утверждено "  1  " июня  2023г</t>
  </si>
  <si>
    <t>Котлета "Домашняя" (п/ф)</t>
  </si>
  <si>
    <t>(  2022-2023 учебный год)</t>
  </si>
  <si>
    <t>Кисель из ягодного джема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</si>
</sst>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_р_."/>
    <numFmt numFmtId="166" formatCode="0.000"/>
  </numFmts>
  <fonts count="22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sz val="20"/>
      <name val="Arial Cyr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00B0F0"/>
      <name val="Times New Roman"/>
      <family val="1"/>
      <charset val="204"/>
    </font>
    <font>
      <b/>
      <sz val="20"/>
      <color rgb="FF00B0F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2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2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left" wrapText="1"/>
    </xf>
    <xf numFmtId="2" fontId="10" fillId="0" borderId="1" xfId="0" applyNumberFormat="1" applyFont="1" applyBorder="1" applyAlignment="1">
      <alignment horizontal="center"/>
    </xf>
    <xf numFmtId="2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wrapText="1"/>
    </xf>
    <xf numFmtId="2" fontId="10" fillId="0" borderId="0" xfId="0" applyNumberFormat="1" applyFont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2" fontId="11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2" fontId="12" fillId="2" borderId="0" xfId="0" applyNumberFormat="1" applyFont="1" applyFill="1" applyAlignment="1">
      <alignment horizontal="center" wrapText="1"/>
    </xf>
    <xf numFmtId="2" fontId="11" fillId="2" borderId="0" xfId="0" applyNumberFormat="1" applyFont="1" applyFill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 wrapText="1"/>
    </xf>
    <xf numFmtId="2" fontId="9" fillId="2" borderId="0" xfId="0" applyNumberFormat="1" applyFont="1" applyFill="1" applyAlignment="1">
      <alignment horizontal="center" wrapText="1"/>
    </xf>
    <xf numFmtId="2" fontId="9" fillId="2" borderId="0" xfId="0" applyNumberFormat="1" applyFont="1" applyFill="1" applyAlignment="1">
      <alignment horizontal="center" vertical="center" wrapText="1"/>
    </xf>
    <xf numFmtId="165" fontId="10" fillId="2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2" fontId="11" fillId="2" borderId="2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/>
    <xf numFmtId="49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Font="1"/>
    <xf numFmtId="2" fontId="15" fillId="0" borderId="0" xfId="0" applyNumberFormat="1" applyFont="1"/>
    <xf numFmtId="2" fontId="15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wrapText="1"/>
    </xf>
    <xf numFmtId="0" fontId="15" fillId="0" borderId="0" xfId="0" applyFont="1"/>
    <xf numFmtId="2" fontId="14" fillId="0" borderId="0" xfId="0" applyNumberFormat="1" applyFont="1"/>
    <xf numFmtId="2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2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3" borderId="11" xfId="0" applyFont="1" applyFill="1" applyBorder="1" applyAlignment="1">
      <alignment wrapText="1"/>
    </xf>
    <xf numFmtId="2" fontId="14" fillId="3" borderId="12" xfId="0" applyNumberFormat="1" applyFont="1" applyFill="1" applyBorder="1" applyAlignment="1">
      <alignment horizontal="center"/>
    </xf>
    <xf numFmtId="2" fontId="14" fillId="3" borderId="13" xfId="0" applyNumberFormat="1" applyFont="1" applyFill="1" applyBorder="1" applyAlignment="1">
      <alignment horizontal="center"/>
    </xf>
    <xf numFmtId="0" fontId="14" fillId="3" borderId="14" xfId="0" applyFont="1" applyFill="1" applyBorder="1" applyAlignment="1">
      <alignment wrapText="1"/>
    </xf>
    <xf numFmtId="0" fontId="15" fillId="3" borderId="15" xfId="0" applyFont="1" applyFill="1" applyBorder="1" applyAlignment="1">
      <alignment wrapText="1"/>
    </xf>
    <xf numFmtId="0" fontId="14" fillId="3" borderId="15" xfId="0" applyFont="1" applyFill="1" applyBorder="1" applyAlignment="1">
      <alignment wrapText="1"/>
    </xf>
    <xf numFmtId="2" fontId="14" fillId="3" borderId="15" xfId="0" applyNumberFormat="1" applyFont="1" applyFill="1" applyBorder="1" applyAlignment="1">
      <alignment horizontal="center"/>
    </xf>
    <xf numFmtId="2" fontId="14" fillId="3" borderId="16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left" vertical="center" wrapText="1"/>
    </xf>
    <xf numFmtId="166" fontId="14" fillId="2" borderId="1" xfId="0" applyNumberFormat="1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left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2" fontId="14" fillId="2" borderId="8" xfId="0" applyNumberFormat="1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2" fontId="15" fillId="2" borderId="0" xfId="0" applyNumberFormat="1" applyFont="1" applyFill="1" applyAlignment="1">
      <alignment horizontal="center" wrapText="1"/>
    </xf>
    <xf numFmtId="0" fontId="15" fillId="3" borderId="11" xfId="0" applyFont="1" applyFill="1" applyBorder="1" applyAlignment="1">
      <alignment wrapText="1"/>
    </xf>
    <xf numFmtId="0" fontId="15" fillId="3" borderId="12" xfId="0" applyFont="1" applyFill="1" applyBorder="1" applyAlignment="1">
      <alignment wrapText="1"/>
    </xf>
    <xf numFmtId="49" fontId="14" fillId="3" borderId="12" xfId="0" applyNumberFormat="1" applyFont="1" applyFill="1" applyBorder="1" applyAlignment="1">
      <alignment horizontal="center" wrapText="1"/>
    </xf>
    <xf numFmtId="2" fontId="14" fillId="3" borderId="12" xfId="0" applyNumberFormat="1" applyFont="1" applyFill="1" applyBorder="1" applyAlignment="1">
      <alignment horizontal="center" wrapText="1"/>
    </xf>
    <xf numFmtId="2" fontId="14" fillId="3" borderId="13" xfId="0" applyNumberFormat="1" applyFont="1" applyFill="1" applyBorder="1" applyAlignment="1">
      <alignment horizontal="center" wrapText="1"/>
    </xf>
    <xf numFmtId="49" fontId="14" fillId="3" borderId="15" xfId="0" applyNumberFormat="1" applyFont="1" applyFill="1" applyBorder="1" applyAlignment="1">
      <alignment horizontal="center" wrapText="1"/>
    </xf>
    <xf numFmtId="2" fontId="14" fillId="3" borderId="15" xfId="0" applyNumberFormat="1" applyFont="1" applyFill="1" applyBorder="1" applyAlignment="1">
      <alignment horizontal="center" wrapText="1"/>
    </xf>
    <xf numFmtId="2" fontId="14" fillId="3" borderId="16" xfId="0" applyNumberFormat="1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165" fontId="15" fillId="2" borderId="3" xfId="0" applyNumberFormat="1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center" vertical="center" wrapText="1"/>
    </xf>
    <xf numFmtId="2" fontId="13" fillId="3" borderId="12" xfId="0" applyNumberFormat="1" applyFont="1" applyFill="1" applyBorder="1" applyAlignment="1">
      <alignment horizontal="center"/>
    </xf>
    <xf numFmtId="49" fontId="14" fillId="3" borderId="15" xfId="0" applyNumberFormat="1" applyFont="1" applyFill="1" applyBorder="1" applyAlignment="1">
      <alignment horizontal="center" vertical="center" wrapText="1"/>
    </xf>
    <xf numFmtId="2" fontId="15" fillId="3" borderId="16" xfId="0" applyNumberFormat="1" applyFont="1" applyFill="1" applyBorder="1" applyAlignment="1">
      <alignment horizont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vertical="center"/>
    </xf>
    <xf numFmtId="2" fontId="15" fillId="2" borderId="5" xfId="0" applyNumberFormat="1" applyFont="1" applyFill="1" applyBorder="1" applyAlignment="1">
      <alignment horizontal="left" vertical="center" wrapText="1"/>
    </xf>
    <xf numFmtId="49" fontId="14" fillId="2" borderId="5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wrapText="1"/>
    </xf>
    <xf numFmtId="49" fontId="14" fillId="2" borderId="0" xfId="0" applyNumberFormat="1" applyFont="1" applyFill="1" applyAlignment="1">
      <alignment horizontal="center" wrapText="1"/>
    </xf>
    <xf numFmtId="2" fontId="14" fillId="2" borderId="0" xfId="0" applyNumberFormat="1" applyFont="1" applyFill="1" applyAlignment="1">
      <alignment horizontal="center" wrapText="1"/>
    </xf>
    <xf numFmtId="0" fontId="15" fillId="3" borderId="0" xfId="0" applyFont="1" applyFill="1" applyAlignment="1">
      <alignment wrapText="1"/>
    </xf>
    <xf numFmtId="49" fontId="14" fillId="3" borderId="0" xfId="0" applyNumberFormat="1" applyFont="1" applyFill="1" applyAlignment="1">
      <alignment horizontal="center" wrapText="1"/>
    </xf>
    <xf numFmtId="2" fontId="14" fillId="3" borderId="0" xfId="0" applyNumberFormat="1" applyFont="1" applyFill="1" applyAlignment="1">
      <alignment horizontal="center" wrapText="1"/>
    </xf>
    <xf numFmtId="0" fontId="14" fillId="3" borderId="0" xfId="0" applyFont="1" applyFill="1" applyAlignment="1">
      <alignment wrapText="1"/>
    </xf>
    <xf numFmtId="0" fontId="15" fillId="3" borderId="7" xfId="0" applyFont="1" applyFill="1" applyBorder="1" applyAlignment="1">
      <alignment wrapText="1"/>
    </xf>
    <xf numFmtId="2" fontId="15" fillId="3" borderId="0" xfId="0" applyNumberFormat="1" applyFont="1" applyFill="1" applyAlignment="1">
      <alignment horizont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3" borderId="0" xfId="0" applyFont="1" applyFill="1" applyAlignment="1">
      <alignment horizontal="right" wrapText="1"/>
    </xf>
    <xf numFmtId="49" fontId="14" fillId="3" borderId="0" xfId="0" applyNumberFormat="1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wrapText="1"/>
    </xf>
    <xf numFmtId="0" fontId="15" fillId="2" borderId="1" xfId="0" applyFont="1" applyFill="1" applyBorder="1" applyAlignment="1">
      <alignment vertical="center" wrapText="1"/>
    </xf>
    <xf numFmtId="0" fontId="15" fillId="3" borderId="17" xfId="0" applyFont="1" applyFill="1" applyBorder="1" applyAlignment="1">
      <alignment horizontal="right" wrapText="1"/>
    </xf>
    <xf numFmtId="0" fontId="15" fillId="3" borderId="17" xfId="0" applyFont="1" applyFill="1" applyBorder="1" applyAlignment="1">
      <alignment wrapText="1"/>
    </xf>
    <xf numFmtId="49" fontId="14" fillId="3" borderId="17" xfId="0" applyNumberFormat="1" applyFont="1" applyFill="1" applyBorder="1" applyAlignment="1">
      <alignment horizontal="center" vertical="center" wrapText="1"/>
    </xf>
    <xf numFmtId="2" fontId="14" fillId="3" borderId="17" xfId="0" applyNumberFormat="1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wrapText="1"/>
    </xf>
    <xf numFmtId="49" fontId="14" fillId="3" borderId="7" xfId="0" applyNumberFormat="1" applyFont="1" applyFill="1" applyBorder="1" applyAlignment="1">
      <alignment horizontal="center" vertical="center" wrapText="1"/>
    </xf>
    <xf numFmtId="2" fontId="14" fillId="3" borderId="7" xfId="0" applyNumberFormat="1" applyFont="1" applyFill="1" applyBorder="1" applyAlignment="1">
      <alignment horizontal="center" wrapText="1"/>
    </xf>
    <xf numFmtId="2" fontId="15" fillId="3" borderId="7" xfId="0" applyNumberFormat="1" applyFont="1" applyFill="1" applyBorder="1" applyAlignment="1">
      <alignment horizont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2" fontId="14" fillId="2" borderId="4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2" fontId="14" fillId="2" borderId="4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3" borderId="0" xfId="0" applyFont="1" applyFill="1" applyAlignment="1">
      <alignment vertical="center" wrapText="1"/>
    </xf>
    <xf numFmtId="2" fontId="15" fillId="2" borderId="1" xfId="0" applyNumberFormat="1" applyFont="1" applyFill="1" applyBorder="1" applyAlignment="1">
      <alignment vertical="center" wrapText="1"/>
    </xf>
    <xf numFmtId="165" fontId="14" fillId="2" borderId="1" xfId="0" applyNumberFormat="1" applyFont="1" applyFill="1" applyBorder="1" applyAlignment="1">
      <alignment horizontal="left" vertical="center" wrapText="1"/>
    </xf>
    <xf numFmtId="165" fontId="15" fillId="2" borderId="1" xfId="0" applyNumberFormat="1" applyFont="1" applyFill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center" vertical="center" wrapText="1"/>
    </xf>
    <xf numFmtId="0" fontId="14" fillId="4" borderId="3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horizontal="center" vertical="center" wrapText="1"/>
    </xf>
    <xf numFmtId="49" fontId="15" fillId="4" borderId="3" xfId="0" applyNumberFormat="1" applyFont="1" applyFill="1" applyBorder="1" applyAlignment="1">
      <alignment horizontal="center" vertical="center" wrapText="1"/>
    </xf>
    <xf numFmtId="2" fontId="15" fillId="4" borderId="3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2" fontId="14" fillId="4" borderId="4" xfId="0" applyNumberFormat="1" applyFont="1" applyFill="1" applyBorder="1" applyAlignment="1">
      <alignment horizontal="center" vertical="center" wrapText="1"/>
    </xf>
    <xf numFmtId="2" fontId="15" fillId="4" borderId="4" xfId="0" applyNumberFormat="1" applyFont="1" applyFill="1" applyBorder="1" applyAlignment="1">
      <alignment horizontal="center"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49" fontId="14" fillId="4" borderId="5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 wrapText="1"/>
    </xf>
    <xf numFmtId="49" fontId="19" fillId="4" borderId="1" xfId="0" applyNumberFormat="1" applyFont="1" applyFill="1" applyBorder="1" applyAlignment="1">
      <alignment horizontal="center" vertical="center" wrapText="1"/>
    </xf>
    <xf numFmtId="2" fontId="19" fillId="4" borderId="1" xfId="0" applyNumberFormat="1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2" fontId="15" fillId="4" borderId="2" xfId="0" applyNumberFormat="1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49" fontId="14" fillId="4" borderId="3" xfId="0" applyNumberFormat="1" applyFont="1" applyFill="1" applyBorder="1" applyAlignment="1">
      <alignment horizontal="center" vertical="center" wrapText="1"/>
    </xf>
    <xf numFmtId="2" fontId="14" fillId="4" borderId="3" xfId="0" applyNumberFormat="1" applyFont="1" applyFill="1" applyBorder="1" applyAlignment="1">
      <alignment horizontal="center" vertical="center" wrapText="1"/>
    </xf>
    <xf numFmtId="2" fontId="14" fillId="4" borderId="5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1" fontId="15" fillId="4" borderId="6" xfId="0" applyNumberFormat="1" applyFont="1" applyFill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wrapText="1"/>
    </xf>
    <xf numFmtId="1" fontId="15" fillId="0" borderId="4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2" fontId="15" fillId="2" borderId="17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165" fontId="15" fillId="4" borderId="1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64" fontId="15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2" fontId="15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left"/>
    </xf>
    <xf numFmtId="2" fontId="16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0" fontId="15" fillId="3" borderId="12" xfId="0" applyFont="1" applyFill="1" applyBorder="1" applyAlignment="1">
      <alignment wrapText="1"/>
    </xf>
    <xf numFmtId="0" fontId="14" fillId="3" borderId="12" xfId="0" applyFont="1" applyFill="1" applyBorder="1" applyAlignment="1">
      <alignment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2" fontId="20" fillId="2" borderId="8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wrapText="1"/>
    </xf>
    <xf numFmtId="2" fontId="15" fillId="2" borderId="9" xfId="0" applyNumberFormat="1" applyFont="1" applyFill="1" applyBorder="1" applyAlignment="1">
      <alignment horizontal="center" vertical="center"/>
    </xf>
    <xf numFmtId="2" fontId="15" fillId="2" borderId="7" xfId="0" applyNumberFormat="1" applyFont="1" applyFill="1" applyBorder="1" applyAlignment="1">
      <alignment horizontal="center" vertical="center"/>
    </xf>
    <xf numFmtId="2" fontId="15" fillId="2" borderId="10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wrapText="1"/>
    </xf>
    <xf numFmtId="2" fontId="15" fillId="2" borderId="5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H252"/>
  <sheetViews>
    <sheetView tabSelected="1" topLeftCell="B1" zoomScale="59" zoomScaleNormal="75" zoomScaleSheetLayoutView="59" workbookViewId="0">
      <selection activeCell="C188" sqref="C188"/>
    </sheetView>
  </sheetViews>
  <sheetFormatPr defaultRowHeight="12.75" x14ac:dyDescent="0.2"/>
  <cols>
    <col min="1" max="1" width="2.140625" hidden="1" customWidth="1"/>
    <col min="2" max="2" width="25" style="1" customWidth="1"/>
    <col min="3" max="3" width="53.42578125" customWidth="1"/>
    <col min="4" max="4" width="14.140625" style="7" customWidth="1"/>
    <col min="5" max="5" width="16.85546875" style="2" customWidth="1"/>
    <col min="6" max="6" width="12.85546875" style="2" customWidth="1"/>
    <col min="7" max="7" width="12.7109375" style="2" customWidth="1"/>
    <col min="8" max="8" width="13.7109375" style="2" customWidth="1"/>
    <col min="9" max="9" width="12.5703125" style="2" customWidth="1"/>
    <col min="10" max="10" width="12.7109375" style="2" customWidth="1"/>
    <col min="11" max="11" width="14.42578125" style="2" customWidth="1"/>
    <col min="12" max="12" width="13.28515625" style="2" customWidth="1"/>
    <col min="13" max="13" width="11.5703125" style="2" customWidth="1"/>
    <col min="14" max="14" width="14.85546875" style="2" customWidth="1"/>
    <col min="15" max="15" width="18.7109375" style="2" customWidth="1"/>
    <col min="16" max="16" width="14" style="2" customWidth="1"/>
    <col min="17" max="17" width="13.28515625" style="2" customWidth="1"/>
    <col min="18" max="18" width="11.28515625" style="2" customWidth="1"/>
    <col min="19" max="19" width="12.42578125" style="2" customWidth="1"/>
    <col min="20" max="20" width="1.42578125" style="2" hidden="1" customWidth="1"/>
    <col min="21" max="21" width="0.140625" customWidth="1"/>
    <col min="22" max="24" width="9.140625" customWidth="1"/>
  </cols>
  <sheetData>
    <row r="1" spans="1:34" ht="38.25" customHeight="1" x14ac:dyDescent="0.35">
      <c r="B1" s="37"/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34" ht="21" customHeight="1" x14ac:dyDescent="0.4">
      <c r="A2" s="3"/>
      <c r="B2" s="41"/>
      <c r="C2" s="42"/>
      <c r="D2" s="43"/>
      <c r="E2" s="44"/>
      <c r="F2" s="44"/>
      <c r="G2" s="200"/>
      <c r="H2" s="200"/>
      <c r="I2" s="200"/>
      <c r="J2" s="45"/>
      <c r="K2" s="46"/>
      <c r="L2" s="47"/>
      <c r="M2" s="47"/>
      <c r="N2" s="47"/>
      <c r="O2" s="193"/>
      <c r="P2" s="193"/>
      <c r="Q2" s="193"/>
      <c r="R2" s="193"/>
      <c r="S2" s="193"/>
      <c r="T2" s="1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1" customHeight="1" x14ac:dyDescent="0.4">
      <c r="A3" s="3"/>
      <c r="B3" s="41"/>
      <c r="C3" s="48"/>
      <c r="D3" s="43"/>
      <c r="E3" s="44"/>
      <c r="F3" s="44"/>
      <c r="G3" s="200"/>
      <c r="H3" s="200"/>
      <c r="I3" s="200"/>
      <c r="J3" s="45"/>
      <c r="K3" s="46"/>
      <c r="L3" s="47"/>
      <c r="M3" s="47"/>
      <c r="N3" s="47"/>
      <c r="O3" s="202" t="s">
        <v>114</v>
      </c>
      <c r="P3" s="202"/>
      <c r="Q3" s="202"/>
      <c r="R3" s="202"/>
      <c r="S3" s="202"/>
      <c r="T3" s="15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1" customHeight="1" x14ac:dyDescent="0.4">
      <c r="A4" s="3"/>
      <c r="B4" s="41"/>
      <c r="C4" s="48"/>
      <c r="D4" s="43"/>
      <c r="E4" s="44"/>
      <c r="F4" s="44"/>
      <c r="G4" s="200"/>
      <c r="H4" s="200"/>
      <c r="I4" s="200"/>
      <c r="J4" s="45"/>
      <c r="K4" s="46"/>
      <c r="L4" s="47"/>
      <c r="M4" s="47"/>
      <c r="N4" s="47"/>
      <c r="O4" s="193" t="s">
        <v>79</v>
      </c>
      <c r="P4" s="193"/>
      <c r="Q4" s="193"/>
      <c r="R4" s="193"/>
      <c r="S4" s="193"/>
      <c r="T4" s="15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1" customHeight="1" x14ac:dyDescent="0.4">
      <c r="A5" s="3"/>
      <c r="B5" s="41"/>
      <c r="C5" s="48"/>
      <c r="D5" s="43"/>
      <c r="E5" s="49"/>
      <c r="F5" s="49"/>
      <c r="G5" s="201"/>
      <c r="H5" s="201"/>
      <c r="I5" s="201"/>
      <c r="J5" s="50"/>
      <c r="K5" s="46"/>
      <c r="L5" s="47"/>
      <c r="M5" s="47"/>
      <c r="N5" s="47"/>
      <c r="O5" s="202" t="s">
        <v>80</v>
      </c>
      <c r="P5" s="202"/>
      <c r="Q5" s="202"/>
      <c r="R5" s="202"/>
      <c r="S5" s="202"/>
      <c r="T5" s="15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21" customHeight="1" x14ac:dyDescent="0.4">
      <c r="A6" s="3"/>
      <c r="B6" s="41"/>
      <c r="C6" s="198"/>
      <c r="D6" s="199"/>
      <c r="E6" s="44"/>
      <c r="F6" s="44"/>
      <c r="G6" s="200"/>
      <c r="H6" s="200"/>
      <c r="I6" s="200"/>
      <c r="J6" s="45"/>
      <c r="K6" s="46"/>
      <c r="L6" s="47"/>
      <c r="M6" s="47"/>
      <c r="N6" s="47"/>
      <c r="O6" s="193"/>
      <c r="P6" s="193"/>
      <c r="Q6" s="193"/>
      <c r="R6" s="193"/>
      <c r="S6" s="193"/>
      <c r="T6" s="1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1" customHeight="1" x14ac:dyDescent="0.4">
      <c r="A7" s="3"/>
      <c r="B7" s="41"/>
      <c r="C7" s="198"/>
      <c r="D7" s="199"/>
      <c r="E7" s="46"/>
      <c r="F7" s="46"/>
      <c r="G7" s="46"/>
      <c r="H7" s="46"/>
      <c r="I7" s="46"/>
      <c r="J7" s="46"/>
      <c r="K7" s="46"/>
      <c r="L7" s="47"/>
      <c r="M7" s="47"/>
      <c r="N7" s="47"/>
      <c r="O7" s="193"/>
      <c r="P7" s="193"/>
      <c r="Q7" s="193"/>
      <c r="R7" s="193"/>
      <c r="S7" s="193"/>
      <c r="T7" s="15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1" customHeight="1" x14ac:dyDescent="0.4">
      <c r="A8" s="3"/>
      <c r="B8" s="41"/>
      <c r="C8" s="43"/>
      <c r="D8" s="51"/>
      <c r="E8" s="196" t="s">
        <v>92</v>
      </c>
      <c r="F8" s="197"/>
      <c r="G8" s="197"/>
      <c r="H8" s="197"/>
      <c r="I8" s="197"/>
      <c r="J8" s="197"/>
      <c r="K8" s="197"/>
      <c r="L8" s="195"/>
      <c r="M8" s="43"/>
      <c r="N8" s="46"/>
      <c r="O8" s="46"/>
      <c r="P8" s="46"/>
      <c r="Q8" s="46"/>
      <c r="R8" s="46"/>
      <c r="S8" s="46"/>
      <c r="T8" s="14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1" customHeight="1" x14ac:dyDescent="0.4">
      <c r="A9" s="3"/>
      <c r="B9" s="41"/>
      <c r="C9" s="43"/>
      <c r="D9" s="51"/>
      <c r="E9" s="196" t="s">
        <v>62</v>
      </c>
      <c r="F9" s="197"/>
      <c r="G9" s="197"/>
      <c r="H9" s="197"/>
      <c r="I9" s="197"/>
      <c r="J9" s="197"/>
      <c r="K9" s="197"/>
      <c r="L9" s="195"/>
      <c r="M9" s="43"/>
      <c r="N9" s="46"/>
      <c r="O9" s="46"/>
      <c r="P9" s="46"/>
      <c r="Q9" s="46"/>
      <c r="R9" s="46"/>
      <c r="S9" s="46"/>
      <c r="T9" s="14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21" customHeight="1" x14ac:dyDescent="0.4">
      <c r="A10" s="3"/>
      <c r="B10" s="41"/>
      <c r="C10" s="41"/>
      <c r="D10" s="51"/>
      <c r="E10" s="194" t="s">
        <v>116</v>
      </c>
      <c r="F10" s="195"/>
      <c r="G10" s="195"/>
      <c r="H10" s="195"/>
      <c r="I10" s="195"/>
      <c r="J10" s="195"/>
      <c r="K10" s="195"/>
      <c r="L10" s="195"/>
      <c r="M10" s="43"/>
      <c r="N10" s="46"/>
      <c r="O10" s="46"/>
      <c r="P10" s="46"/>
      <c r="Q10" s="46"/>
      <c r="R10" s="46"/>
      <c r="S10" s="46"/>
      <c r="T10" s="14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21" customHeight="1" x14ac:dyDescent="0.4">
      <c r="A11" s="3"/>
      <c r="B11" s="41"/>
      <c r="C11" s="203" t="s">
        <v>81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46"/>
      <c r="T11" s="14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21" customHeight="1" x14ac:dyDescent="0.4">
      <c r="A12" s="3"/>
      <c r="B12" s="41"/>
      <c r="C12" s="41"/>
      <c r="D12" s="51"/>
      <c r="E12" s="52"/>
      <c r="F12" s="53"/>
      <c r="G12" s="205" t="s">
        <v>83</v>
      </c>
      <c r="H12" s="205"/>
      <c r="I12" s="205"/>
      <c r="J12" s="54"/>
      <c r="K12" s="53"/>
      <c r="L12" s="53"/>
      <c r="M12" s="43"/>
      <c r="N12" s="46"/>
      <c r="O12" s="46"/>
      <c r="P12" s="46"/>
      <c r="Q12" s="46"/>
      <c r="R12" s="46"/>
      <c r="S12" s="46"/>
      <c r="T12" s="14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21" customHeight="1" x14ac:dyDescent="0.4">
      <c r="A13" s="3"/>
      <c r="B13" s="41"/>
      <c r="C13" s="204" t="s">
        <v>82</v>
      </c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46"/>
      <c r="T13" s="14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21" customHeight="1" x14ac:dyDescent="0.4">
      <c r="A14" s="3"/>
      <c r="B14" s="41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46"/>
      <c r="T14" s="14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26.25" x14ac:dyDescent="0.4">
      <c r="A15" s="4"/>
      <c r="B15" s="42"/>
      <c r="C15" s="42"/>
      <c r="D15" s="14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22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27" thickBot="1" x14ac:dyDescent="0.45">
      <c r="A16" s="4"/>
      <c r="B16" s="41"/>
      <c r="C16" s="41"/>
      <c r="D16" s="51"/>
      <c r="E16" s="52"/>
      <c r="F16" s="53"/>
      <c r="G16" s="205"/>
      <c r="H16" s="205"/>
      <c r="I16" s="205"/>
      <c r="J16" s="54"/>
      <c r="K16" s="53"/>
      <c r="L16" s="53"/>
      <c r="M16" s="43"/>
      <c r="N16" s="46"/>
      <c r="O16" s="46"/>
      <c r="P16" s="46"/>
      <c r="Q16" s="46"/>
      <c r="R16" s="46"/>
      <c r="S16" s="46"/>
      <c r="T16" s="14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26.25" x14ac:dyDescent="0.4">
      <c r="A17" s="4"/>
      <c r="B17" s="56"/>
      <c r="C17" s="206" t="s">
        <v>0</v>
      </c>
      <c r="D17" s="20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T17" s="14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27" thickBot="1" x14ac:dyDescent="0.45">
      <c r="A18" s="4"/>
      <c r="B18" s="59"/>
      <c r="C18" s="60" t="s">
        <v>67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14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25.5" x14ac:dyDescent="0.25">
      <c r="A19" s="4"/>
      <c r="B19" s="208" t="s">
        <v>2</v>
      </c>
      <c r="C19" s="208" t="s">
        <v>3</v>
      </c>
      <c r="D19" s="210" t="s">
        <v>4</v>
      </c>
      <c r="E19" s="212" t="s">
        <v>5</v>
      </c>
      <c r="F19" s="214" t="s">
        <v>6</v>
      </c>
      <c r="G19" s="215"/>
      <c r="H19" s="216"/>
      <c r="I19" s="214" t="s">
        <v>7</v>
      </c>
      <c r="J19" s="215"/>
      <c r="K19" s="215"/>
      <c r="L19" s="215"/>
      <c r="M19" s="216"/>
      <c r="N19" s="214" t="s">
        <v>8</v>
      </c>
      <c r="O19" s="215"/>
      <c r="P19" s="215"/>
      <c r="Q19" s="215"/>
      <c r="R19" s="215"/>
      <c r="S19" s="216"/>
      <c r="T19" s="14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34.5" customHeight="1" x14ac:dyDescent="0.25">
      <c r="A20" s="4"/>
      <c r="B20" s="209"/>
      <c r="C20" s="209"/>
      <c r="D20" s="211"/>
      <c r="E20" s="213"/>
      <c r="F20" s="64" t="s">
        <v>9</v>
      </c>
      <c r="G20" s="64" t="s">
        <v>10</v>
      </c>
      <c r="H20" s="64" t="s">
        <v>11</v>
      </c>
      <c r="I20" s="64" t="s">
        <v>12</v>
      </c>
      <c r="J20" s="64" t="s">
        <v>13</v>
      </c>
      <c r="K20" s="64" t="s">
        <v>14</v>
      </c>
      <c r="L20" s="64" t="s">
        <v>15</v>
      </c>
      <c r="M20" s="64" t="s">
        <v>16</v>
      </c>
      <c r="N20" s="64" t="s">
        <v>17</v>
      </c>
      <c r="O20" s="64" t="s">
        <v>18</v>
      </c>
      <c r="P20" s="64" t="s">
        <v>19</v>
      </c>
      <c r="Q20" s="64" t="s">
        <v>20</v>
      </c>
      <c r="R20" s="64" t="s">
        <v>21</v>
      </c>
      <c r="S20" s="64" t="s">
        <v>22</v>
      </c>
      <c r="T20" s="14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26.25" x14ac:dyDescent="0.25">
      <c r="A21" s="4"/>
      <c r="B21" s="154"/>
      <c r="C21" s="155" t="s">
        <v>24</v>
      </c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52.5" x14ac:dyDescent="0.25">
      <c r="A22" s="4"/>
      <c r="B22" s="65">
        <v>102</v>
      </c>
      <c r="C22" s="71" t="s">
        <v>57</v>
      </c>
      <c r="D22" s="67" t="s">
        <v>90</v>
      </c>
      <c r="E22" s="69">
        <v>241</v>
      </c>
      <c r="F22" s="69">
        <v>6.55</v>
      </c>
      <c r="G22" s="69">
        <v>8.33</v>
      </c>
      <c r="H22" s="69">
        <v>35.090000000000003</v>
      </c>
      <c r="I22" s="69">
        <v>0.16</v>
      </c>
      <c r="J22" s="69">
        <v>0.28999999999999998</v>
      </c>
      <c r="K22" s="69">
        <v>0.39</v>
      </c>
      <c r="L22" s="69">
        <v>0</v>
      </c>
      <c r="M22" s="69">
        <v>0.4</v>
      </c>
      <c r="N22" s="69">
        <v>227.46</v>
      </c>
      <c r="O22" s="69">
        <v>112</v>
      </c>
      <c r="P22" s="69">
        <v>31.22</v>
      </c>
      <c r="Q22" s="69">
        <v>1.6</v>
      </c>
      <c r="R22" s="69">
        <v>0.02</v>
      </c>
      <c r="S22" s="69">
        <v>0.48</v>
      </c>
      <c r="T22" s="16" t="s">
        <v>23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52.5" x14ac:dyDescent="0.25">
      <c r="A23" s="4"/>
      <c r="B23" s="65">
        <v>379</v>
      </c>
      <c r="C23" s="71" t="s">
        <v>63</v>
      </c>
      <c r="D23" s="67" t="s">
        <v>86</v>
      </c>
      <c r="E23" s="69">
        <v>136</v>
      </c>
      <c r="F23" s="69">
        <v>2.36</v>
      </c>
      <c r="G23" s="69">
        <v>7.49</v>
      </c>
      <c r="H23" s="69">
        <v>14.89</v>
      </c>
      <c r="I23" s="72">
        <v>3.4000000000000002E-2</v>
      </c>
      <c r="J23" s="72">
        <v>0.08</v>
      </c>
      <c r="K23" s="69">
        <v>0</v>
      </c>
      <c r="L23" s="69">
        <v>0</v>
      </c>
      <c r="M23" s="69">
        <v>0.44</v>
      </c>
      <c r="N23" s="69">
        <v>8.4</v>
      </c>
      <c r="O23" s="69">
        <v>22.5</v>
      </c>
      <c r="P23" s="69">
        <v>4.2</v>
      </c>
      <c r="Q23" s="69">
        <v>1.06</v>
      </c>
      <c r="R23" s="69">
        <v>0</v>
      </c>
      <c r="S23" s="69">
        <v>0.35</v>
      </c>
      <c r="T23" s="16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26.25" x14ac:dyDescent="0.3">
      <c r="A24" s="4"/>
      <c r="B24" s="65">
        <v>269</v>
      </c>
      <c r="C24" s="73" t="s">
        <v>33</v>
      </c>
      <c r="D24" s="67" t="s">
        <v>65</v>
      </c>
      <c r="E24" s="69">
        <v>154</v>
      </c>
      <c r="F24" s="74">
        <v>3.77</v>
      </c>
      <c r="G24" s="69">
        <v>3.93</v>
      </c>
      <c r="H24" s="74">
        <v>25.92</v>
      </c>
      <c r="I24" s="74">
        <v>0.05</v>
      </c>
      <c r="J24" s="74">
        <v>0.04</v>
      </c>
      <c r="K24" s="74">
        <v>1.58</v>
      </c>
      <c r="L24" s="69">
        <v>0</v>
      </c>
      <c r="M24" s="69">
        <v>0</v>
      </c>
      <c r="N24" s="74">
        <v>152.22</v>
      </c>
      <c r="O24" s="74">
        <v>124.56</v>
      </c>
      <c r="P24" s="74">
        <v>21.34</v>
      </c>
      <c r="Q24" s="74">
        <v>0.4</v>
      </c>
      <c r="R24" s="74">
        <v>8.9999999999999993E-3</v>
      </c>
      <c r="S24" s="69">
        <v>0.47799999999999998</v>
      </c>
      <c r="T24" s="10"/>
      <c r="U24" s="3"/>
      <c r="V24" s="3"/>
      <c r="AE24" s="3"/>
      <c r="AF24" s="3"/>
      <c r="AG24" s="3"/>
      <c r="AH24" s="3"/>
    </row>
    <row r="25" spans="1:34" ht="26.25" x14ac:dyDescent="0.3">
      <c r="A25" s="4"/>
      <c r="B25" s="65"/>
      <c r="C25" s="71" t="s">
        <v>64</v>
      </c>
      <c r="D25" s="75" t="s">
        <v>66</v>
      </c>
      <c r="E25" s="69">
        <v>48</v>
      </c>
      <c r="F25" s="69">
        <v>0.4</v>
      </c>
      <c r="G25" s="69">
        <v>0.4</v>
      </c>
      <c r="H25" s="69">
        <v>9.8000000000000007</v>
      </c>
      <c r="I25" s="69">
        <v>0.06</v>
      </c>
      <c r="J25" s="69">
        <v>0.04</v>
      </c>
      <c r="K25" s="69">
        <v>10</v>
      </c>
      <c r="L25" s="69">
        <v>0</v>
      </c>
      <c r="M25" s="69">
        <v>0.4</v>
      </c>
      <c r="N25" s="69">
        <v>32</v>
      </c>
      <c r="O25" s="69">
        <v>22</v>
      </c>
      <c r="P25" s="69">
        <v>18</v>
      </c>
      <c r="Q25" s="69">
        <v>0</v>
      </c>
      <c r="R25" s="69">
        <v>0</v>
      </c>
      <c r="S25" s="69">
        <v>4.4000000000000004</v>
      </c>
      <c r="T25" s="10"/>
      <c r="U25" s="3"/>
      <c r="V25" s="3"/>
      <c r="AE25" s="3"/>
      <c r="AF25" s="3"/>
      <c r="AG25" s="3"/>
      <c r="AH25" s="3"/>
    </row>
    <row r="26" spans="1:34" ht="26.25" x14ac:dyDescent="0.3">
      <c r="A26" s="4"/>
      <c r="B26" s="70"/>
      <c r="C26" s="76" t="s">
        <v>36</v>
      </c>
      <c r="D26" s="148" t="s">
        <v>87</v>
      </c>
      <c r="E26" s="77">
        <f>SUM(E22:E25)</f>
        <v>579</v>
      </c>
      <c r="F26" s="77">
        <f t="shared" ref="F26:S26" si="0">SUM(F22:F25)</f>
        <v>13.08</v>
      </c>
      <c r="G26" s="77">
        <f t="shared" si="0"/>
        <v>20.149999999999999</v>
      </c>
      <c r="H26" s="77">
        <f t="shared" si="0"/>
        <v>85.7</v>
      </c>
      <c r="I26" s="77">
        <f t="shared" si="0"/>
        <v>0.30399999999999999</v>
      </c>
      <c r="J26" s="77">
        <f t="shared" si="0"/>
        <v>0.44999999999999996</v>
      </c>
      <c r="K26" s="77">
        <f t="shared" si="0"/>
        <v>11.97</v>
      </c>
      <c r="L26" s="77">
        <f t="shared" si="0"/>
        <v>0</v>
      </c>
      <c r="M26" s="77">
        <f t="shared" si="0"/>
        <v>1.2400000000000002</v>
      </c>
      <c r="N26" s="77">
        <f t="shared" si="0"/>
        <v>420.08000000000004</v>
      </c>
      <c r="O26" s="77">
        <f t="shared" si="0"/>
        <v>281.06</v>
      </c>
      <c r="P26" s="77">
        <f t="shared" si="0"/>
        <v>74.760000000000005</v>
      </c>
      <c r="Q26" s="77">
        <f t="shared" si="0"/>
        <v>3.06</v>
      </c>
      <c r="R26" s="77">
        <f t="shared" si="0"/>
        <v>2.8999999999999998E-2</v>
      </c>
      <c r="S26" s="77">
        <f t="shared" si="0"/>
        <v>5.7080000000000002</v>
      </c>
      <c r="T26" s="11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26.25" x14ac:dyDescent="0.3">
      <c r="A27" s="4"/>
      <c r="B27" s="158"/>
      <c r="C27" s="159" t="s">
        <v>27</v>
      </c>
      <c r="D27" s="160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2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78.75" x14ac:dyDescent="0.3">
      <c r="A28" s="4"/>
      <c r="B28" s="65">
        <v>48</v>
      </c>
      <c r="C28" s="96" t="s">
        <v>71</v>
      </c>
      <c r="D28" s="67" t="s">
        <v>89</v>
      </c>
      <c r="E28" s="69">
        <v>350</v>
      </c>
      <c r="F28" s="69">
        <v>9.76</v>
      </c>
      <c r="G28" s="69">
        <v>6.82</v>
      </c>
      <c r="H28" s="69">
        <v>19.010000000000002</v>
      </c>
      <c r="I28" s="69">
        <v>0.112</v>
      </c>
      <c r="J28" s="69">
        <v>0.19</v>
      </c>
      <c r="K28" s="69">
        <v>2.25</v>
      </c>
      <c r="L28" s="69">
        <v>0</v>
      </c>
      <c r="M28" s="69">
        <v>1.425</v>
      </c>
      <c r="N28" s="69">
        <v>29.2</v>
      </c>
      <c r="O28" s="69">
        <v>67.575000000000003</v>
      </c>
      <c r="P28" s="69">
        <v>7.2750000000000004</v>
      </c>
      <c r="Q28" s="69">
        <v>0</v>
      </c>
      <c r="R28" s="74">
        <v>1.2E-2</v>
      </c>
      <c r="S28" s="69">
        <v>0</v>
      </c>
      <c r="T28" s="1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26.25" x14ac:dyDescent="0.2">
      <c r="A29" s="4"/>
      <c r="B29" s="138">
        <v>227</v>
      </c>
      <c r="C29" s="139" t="s">
        <v>47</v>
      </c>
      <c r="D29" s="140" t="s">
        <v>65</v>
      </c>
      <c r="E29" s="141">
        <v>281</v>
      </c>
      <c r="F29" s="141">
        <v>7.36</v>
      </c>
      <c r="G29" s="141">
        <v>7.06</v>
      </c>
      <c r="H29" s="141">
        <v>47.11</v>
      </c>
      <c r="I29" s="141">
        <v>7.1999999999999995E-2</v>
      </c>
      <c r="J29" s="141">
        <v>0.2</v>
      </c>
      <c r="K29" s="141">
        <v>0.2</v>
      </c>
      <c r="L29" s="141">
        <v>1.03E-2</v>
      </c>
      <c r="M29" s="141">
        <v>0.96</v>
      </c>
      <c r="N29" s="141">
        <v>265.68</v>
      </c>
      <c r="O29" s="141">
        <v>181.87</v>
      </c>
      <c r="P29" s="141">
        <v>18.288</v>
      </c>
      <c r="Q29" s="141">
        <v>1.4</v>
      </c>
      <c r="R29" s="141">
        <v>0.02</v>
      </c>
      <c r="S29" s="141">
        <v>1.1080000000000001</v>
      </c>
      <c r="T29" s="17"/>
      <c r="U29" s="6"/>
      <c r="V29" s="6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26.25" x14ac:dyDescent="0.2">
      <c r="A30" s="4"/>
      <c r="B30" s="70"/>
      <c r="C30" s="71" t="s">
        <v>93</v>
      </c>
      <c r="D30" s="67" t="s">
        <v>66</v>
      </c>
      <c r="E30" s="69">
        <v>221</v>
      </c>
      <c r="F30" s="69">
        <v>12.8</v>
      </c>
      <c r="G30" s="69">
        <v>15.6</v>
      </c>
      <c r="H30" s="69">
        <v>6.5</v>
      </c>
      <c r="I30" s="74">
        <v>0.05</v>
      </c>
      <c r="J30" s="74">
        <v>0.2</v>
      </c>
      <c r="K30" s="69">
        <v>0.38</v>
      </c>
      <c r="L30" s="69">
        <v>0.37</v>
      </c>
      <c r="M30" s="69">
        <v>2.16</v>
      </c>
      <c r="N30" s="69">
        <v>18.989999999999998</v>
      </c>
      <c r="O30" s="69">
        <v>66.88</v>
      </c>
      <c r="P30" s="69">
        <v>11.27</v>
      </c>
      <c r="Q30" s="69">
        <v>1.5</v>
      </c>
      <c r="R30" s="69">
        <v>0.01</v>
      </c>
      <c r="S30" s="69">
        <v>0.68</v>
      </c>
      <c r="T30" s="18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52.5" x14ac:dyDescent="0.2">
      <c r="A31" s="4"/>
      <c r="B31" s="65">
        <v>246</v>
      </c>
      <c r="C31" s="73" t="s">
        <v>73</v>
      </c>
      <c r="D31" s="67" t="s">
        <v>84</v>
      </c>
      <c r="E31" s="70">
        <v>45</v>
      </c>
      <c r="F31" s="70">
        <v>0.1</v>
      </c>
      <c r="G31" s="70">
        <v>2.2000000000000002</v>
      </c>
      <c r="H31" s="70">
        <v>6.1</v>
      </c>
      <c r="I31" s="69">
        <v>4.0000000000000001E-3</v>
      </c>
      <c r="J31" s="69">
        <v>0.02</v>
      </c>
      <c r="K31" s="69">
        <v>0.09</v>
      </c>
      <c r="L31" s="69">
        <v>0</v>
      </c>
      <c r="M31" s="69">
        <v>1</v>
      </c>
      <c r="N31" s="69">
        <v>17</v>
      </c>
      <c r="O31" s="69">
        <v>30</v>
      </c>
      <c r="P31" s="69">
        <v>14</v>
      </c>
      <c r="Q31" s="69">
        <v>0.22</v>
      </c>
      <c r="R31" s="69">
        <v>0.03</v>
      </c>
      <c r="S31" s="69">
        <v>0.5</v>
      </c>
      <c r="T31" s="17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26.25" x14ac:dyDescent="0.2">
      <c r="A32" s="4"/>
      <c r="B32" s="65">
        <v>299</v>
      </c>
      <c r="C32" s="71" t="s">
        <v>54</v>
      </c>
      <c r="D32" s="67" t="s">
        <v>88</v>
      </c>
      <c r="E32" s="69">
        <v>60</v>
      </c>
      <c r="F32" s="69">
        <v>0</v>
      </c>
      <c r="G32" s="69">
        <v>0</v>
      </c>
      <c r="H32" s="69">
        <v>15</v>
      </c>
      <c r="I32" s="72">
        <v>0</v>
      </c>
      <c r="J32" s="72">
        <v>0</v>
      </c>
      <c r="K32" s="69">
        <v>0.03</v>
      </c>
      <c r="L32" s="69">
        <v>0</v>
      </c>
      <c r="M32" s="69">
        <v>0</v>
      </c>
      <c r="N32" s="69">
        <v>0</v>
      </c>
      <c r="O32" s="69">
        <v>2.8</v>
      </c>
      <c r="P32" s="69">
        <v>1.4</v>
      </c>
      <c r="Q32" s="69">
        <v>0</v>
      </c>
      <c r="R32" s="69">
        <v>0</v>
      </c>
      <c r="S32" s="69">
        <v>0.28000000000000003</v>
      </c>
      <c r="T32" s="18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26.25" x14ac:dyDescent="0.2">
      <c r="A33" s="4"/>
      <c r="B33" s="65"/>
      <c r="C33" s="71" t="s">
        <v>103</v>
      </c>
      <c r="D33" s="67" t="s">
        <v>104</v>
      </c>
      <c r="E33" s="69">
        <v>166.2</v>
      </c>
      <c r="F33" s="69">
        <v>2.9</v>
      </c>
      <c r="G33" s="69">
        <v>10.4</v>
      </c>
      <c r="H33" s="69">
        <v>15.1</v>
      </c>
      <c r="I33" s="72">
        <v>3.0000000000000001E-3</v>
      </c>
      <c r="J33" s="72">
        <v>1.4999999999999999E-2</v>
      </c>
      <c r="K33" s="69">
        <v>0</v>
      </c>
      <c r="L33" s="69">
        <v>0.73299999999999998</v>
      </c>
      <c r="M33" s="69">
        <v>2.7E-2</v>
      </c>
      <c r="N33" s="69">
        <v>11.73</v>
      </c>
      <c r="O33" s="69">
        <v>10.3</v>
      </c>
      <c r="P33" s="69">
        <v>2.2599999999999998</v>
      </c>
      <c r="Q33" s="69">
        <v>0</v>
      </c>
      <c r="R33" s="69">
        <v>0.183</v>
      </c>
      <c r="S33" s="69">
        <v>5.0000000000000001E-3</v>
      </c>
      <c r="T33" s="18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26.25" x14ac:dyDescent="0.2">
      <c r="A34" s="4"/>
      <c r="B34" s="70"/>
      <c r="C34" s="71" t="s">
        <v>29</v>
      </c>
      <c r="D34" s="67" t="s">
        <v>70</v>
      </c>
      <c r="E34" s="69">
        <v>49</v>
      </c>
      <c r="F34" s="69">
        <v>1.62</v>
      </c>
      <c r="G34" s="69">
        <v>0.2</v>
      </c>
      <c r="H34" s="69">
        <v>9.76</v>
      </c>
      <c r="I34" s="72">
        <v>6.6000000000000003E-2</v>
      </c>
      <c r="J34" s="72">
        <v>3.5999999999999997E-2</v>
      </c>
      <c r="K34" s="69">
        <v>0</v>
      </c>
      <c r="L34" s="69">
        <v>0</v>
      </c>
      <c r="M34" s="69">
        <v>0</v>
      </c>
      <c r="N34" s="69">
        <v>12</v>
      </c>
      <c r="O34" s="69">
        <v>39</v>
      </c>
      <c r="P34" s="69">
        <v>8.4</v>
      </c>
      <c r="Q34" s="69">
        <v>1.1000000000000001</v>
      </c>
      <c r="R34" s="69">
        <v>0</v>
      </c>
      <c r="S34" s="69">
        <v>0.66</v>
      </c>
      <c r="T34" s="18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26.25" x14ac:dyDescent="0.2">
      <c r="A35" s="4"/>
      <c r="B35" s="70"/>
      <c r="C35" s="81" t="s">
        <v>85</v>
      </c>
      <c r="D35" s="82" t="s">
        <v>94</v>
      </c>
      <c r="E35" s="69">
        <v>75</v>
      </c>
      <c r="F35" s="69">
        <v>3.9</v>
      </c>
      <c r="G35" s="69">
        <v>0.9</v>
      </c>
      <c r="H35" s="69">
        <v>12</v>
      </c>
      <c r="I35" s="72">
        <v>5.3999999999999999E-2</v>
      </c>
      <c r="J35" s="72">
        <v>1.7999999999999999E-2</v>
      </c>
      <c r="K35" s="69">
        <v>0</v>
      </c>
      <c r="L35" s="69">
        <v>0</v>
      </c>
      <c r="M35" s="69">
        <v>0.27</v>
      </c>
      <c r="N35" s="69">
        <v>10.5</v>
      </c>
      <c r="O35" s="69">
        <v>47.4</v>
      </c>
      <c r="P35" s="69">
        <v>5.0999999999999996</v>
      </c>
      <c r="Q35" s="69">
        <v>0.36</v>
      </c>
      <c r="R35" s="69">
        <v>0</v>
      </c>
      <c r="S35" s="69">
        <v>1.17</v>
      </c>
      <c r="T35" s="18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26.25" x14ac:dyDescent="0.2">
      <c r="A36" s="4"/>
      <c r="B36" s="70"/>
      <c r="C36" s="76" t="s">
        <v>30</v>
      </c>
      <c r="D36" s="148" t="s">
        <v>107</v>
      </c>
      <c r="E36" s="77">
        <f t="shared" ref="E36:S36" si="1">SUM(E28:E35)</f>
        <v>1247.2</v>
      </c>
      <c r="F36" s="77">
        <f t="shared" si="1"/>
        <v>38.44</v>
      </c>
      <c r="G36" s="77">
        <f t="shared" si="1"/>
        <v>43.18</v>
      </c>
      <c r="H36" s="77">
        <f t="shared" si="1"/>
        <v>130.57999999999998</v>
      </c>
      <c r="I36" s="77">
        <f t="shared" si="1"/>
        <v>0.36099999999999999</v>
      </c>
      <c r="J36" s="77">
        <f t="shared" si="1"/>
        <v>0.67900000000000016</v>
      </c>
      <c r="K36" s="77">
        <f t="shared" si="1"/>
        <v>2.9499999999999997</v>
      </c>
      <c r="L36" s="77">
        <f t="shared" si="1"/>
        <v>1.1133</v>
      </c>
      <c r="M36" s="77">
        <f t="shared" si="1"/>
        <v>5.8420000000000005</v>
      </c>
      <c r="N36" s="77">
        <f t="shared" si="1"/>
        <v>365.1</v>
      </c>
      <c r="O36" s="77">
        <f t="shared" si="1"/>
        <v>445.82499999999999</v>
      </c>
      <c r="P36" s="77">
        <f t="shared" si="1"/>
        <v>67.992999999999995</v>
      </c>
      <c r="Q36" s="77">
        <f t="shared" si="1"/>
        <v>4.580000000000001</v>
      </c>
      <c r="R36" s="77">
        <f t="shared" si="1"/>
        <v>0.255</v>
      </c>
      <c r="S36" s="77">
        <f t="shared" si="1"/>
        <v>4.4030000000000005</v>
      </c>
      <c r="T36" s="17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26.25" x14ac:dyDescent="0.2">
      <c r="A37" s="4"/>
      <c r="B37" s="162"/>
      <c r="C37" s="163" t="s">
        <v>95</v>
      </c>
      <c r="D37" s="164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7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26.25" x14ac:dyDescent="0.2">
      <c r="A38" s="4"/>
      <c r="B38" s="70"/>
      <c r="C38" s="71" t="s">
        <v>96</v>
      </c>
      <c r="D38" s="67" t="s">
        <v>65</v>
      </c>
      <c r="E38" s="69">
        <v>102</v>
      </c>
      <c r="F38" s="69">
        <v>2.8</v>
      </c>
      <c r="G38" s="69">
        <v>3</v>
      </c>
      <c r="H38" s="69">
        <v>8.4</v>
      </c>
      <c r="I38" s="69">
        <v>4.0000000000000001E-3</v>
      </c>
      <c r="J38" s="69">
        <v>0.02</v>
      </c>
      <c r="K38" s="69">
        <v>0</v>
      </c>
      <c r="L38" s="69">
        <v>0</v>
      </c>
      <c r="M38" s="69">
        <v>0</v>
      </c>
      <c r="N38" s="69">
        <v>148</v>
      </c>
      <c r="O38" s="69">
        <v>184</v>
      </c>
      <c r="P38" s="69">
        <v>0</v>
      </c>
      <c r="Q38" s="69">
        <v>0.08</v>
      </c>
      <c r="R38" s="69">
        <v>0</v>
      </c>
      <c r="S38" s="69">
        <v>0</v>
      </c>
      <c r="T38" s="17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26.25" x14ac:dyDescent="0.25">
      <c r="A39" s="4"/>
      <c r="B39" s="83"/>
      <c r="C39" s="84" t="s">
        <v>34</v>
      </c>
      <c r="D39" s="182">
        <f>D26+D36+D38</f>
        <v>1690</v>
      </c>
      <c r="E39" s="85">
        <f>E26+E36+E38</f>
        <v>1928.2</v>
      </c>
      <c r="F39" s="85">
        <f t="shared" ref="F39:S39" si="2">F26+F36+F38</f>
        <v>54.319999999999993</v>
      </c>
      <c r="G39" s="85">
        <f t="shared" si="2"/>
        <v>66.33</v>
      </c>
      <c r="H39" s="85">
        <f t="shared" si="2"/>
        <v>224.67999999999998</v>
      </c>
      <c r="I39" s="85">
        <f t="shared" si="2"/>
        <v>0.66900000000000004</v>
      </c>
      <c r="J39" s="85">
        <f t="shared" si="2"/>
        <v>1.149</v>
      </c>
      <c r="K39" s="85">
        <f t="shared" si="2"/>
        <v>14.92</v>
      </c>
      <c r="L39" s="85">
        <f t="shared" si="2"/>
        <v>1.1133</v>
      </c>
      <c r="M39" s="85">
        <f t="shared" si="2"/>
        <v>7.0820000000000007</v>
      </c>
      <c r="N39" s="85">
        <f t="shared" si="2"/>
        <v>933.18000000000006</v>
      </c>
      <c r="O39" s="85">
        <f t="shared" si="2"/>
        <v>910.88499999999999</v>
      </c>
      <c r="P39" s="85">
        <f t="shared" si="2"/>
        <v>142.75299999999999</v>
      </c>
      <c r="Q39" s="85">
        <f t="shared" si="2"/>
        <v>7.7200000000000006</v>
      </c>
      <c r="R39" s="85">
        <f t="shared" si="2"/>
        <v>0.28400000000000003</v>
      </c>
      <c r="S39" s="85">
        <f t="shared" si="2"/>
        <v>10.111000000000001</v>
      </c>
      <c r="T39" s="20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27" thickBot="1" x14ac:dyDescent="0.45">
      <c r="A40" s="4"/>
      <c r="B40" s="86"/>
      <c r="C40" s="42"/>
      <c r="D40" s="181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20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26.25" x14ac:dyDescent="0.4">
      <c r="A41" s="4"/>
      <c r="B41" s="88"/>
      <c r="C41" s="89" t="s">
        <v>35</v>
      </c>
      <c r="D41" s="90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2"/>
      <c r="T41" s="21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27" thickBot="1" x14ac:dyDescent="0.45">
      <c r="A42" s="4"/>
      <c r="B42" s="59"/>
      <c r="C42" s="60" t="s">
        <v>1</v>
      </c>
      <c r="D42" s="9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5"/>
      <c r="T42" s="22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25.5" x14ac:dyDescent="0.25">
      <c r="A43" s="4"/>
      <c r="B43" s="208" t="s">
        <v>2</v>
      </c>
      <c r="C43" s="208" t="s">
        <v>3</v>
      </c>
      <c r="D43" s="210" t="s">
        <v>4</v>
      </c>
      <c r="E43" s="219" t="s">
        <v>5</v>
      </c>
      <c r="F43" s="214" t="s">
        <v>6</v>
      </c>
      <c r="G43" s="215"/>
      <c r="H43" s="216"/>
      <c r="I43" s="214" t="s">
        <v>7</v>
      </c>
      <c r="J43" s="215"/>
      <c r="K43" s="215"/>
      <c r="L43" s="215"/>
      <c r="M43" s="216"/>
      <c r="N43" s="214" t="s">
        <v>8</v>
      </c>
      <c r="O43" s="215"/>
      <c r="P43" s="215"/>
      <c r="Q43" s="215"/>
      <c r="R43" s="215"/>
      <c r="S43" s="216"/>
      <c r="T43" s="22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25.5" x14ac:dyDescent="0.25">
      <c r="A44" s="4"/>
      <c r="B44" s="209"/>
      <c r="C44" s="209"/>
      <c r="D44" s="211"/>
      <c r="E44" s="220"/>
      <c r="F44" s="64" t="s">
        <v>9</v>
      </c>
      <c r="G44" s="64" t="s">
        <v>10</v>
      </c>
      <c r="H44" s="64" t="s">
        <v>11</v>
      </c>
      <c r="I44" s="64" t="s">
        <v>12</v>
      </c>
      <c r="J44" s="64" t="s">
        <v>13</v>
      </c>
      <c r="K44" s="64" t="s">
        <v>14</v>
      </c>
      <c r="L44" s="64" t="s">
        <v>15</v>
      </c>
      <c r="M44" s="64" t="s">
        <v>16</v>
      </c>
      <c r="N44" s="64" t="s">
        <v>17</v>
      </c>
      <c r="O44" s="64" t="s">
        <v>18</v>
      </c>
      <c r="P44" s="64" t="s">
        <v>19</v>
      </c>
      <c r="Q44" s="64" t="s">
        <v>20</v>
      </c>
      <c r="R44" s="64" t="s">
        <v>21</v>
      </c>
      <c r="S44" s="64" t="s">
        <v>22</v>
      </c>
      <c r="T44" s="22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26.25" x14ac:dyDescent="0.25">
      <c r="A45" s="4"/>
      <c r="B45" s="165"/>
      <c r="C45" s="159" t="s">
        <v>24</v>
      </c>
      <c r="D45" s="160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21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s="9" customFormat="1" ht="52.5" x14ac:dyDescent="0.25">
      <c r="A46" s="5"/>
      <c r="B46" s="65">
        <v>107</v>
      </c>
      <c r="C46" s="71" t="s">
        <v>42</v>
      </c>
      <c r="D46" s="105" t="s">
        <v>90</v>
      </c>
      <c r="E46" s="106">
        <v>222</v>
      </c>
      <c r="F46" s="106">
        <v>6.2</v>
      </c>
      <c r="G46" s="106">
        <v>8.0500000000000007</v>
      </c>
      <c r="H46" s="106">
        <v>31.09</v>
      </c>
      <c r="I46" s="106">
        <v>7.0000000000000007E-2</v>
      </c>
      <c r="J46" s="106">
        <v>3.5000000000000003E-2</v>
      </c>
      <c r="K46" s="106">
        <v>1.06</v>
      </c>
      <c r="L46" s="69">
        <v>0</v>
      </c>
      <c r="M46" s="106">
        <v>0.46600000000000003</v>
      </c>
      <c r="N46" s="106">
        <v>121.88</v>
      </c>
      <c r="O46" s="106">
        <v>107.44</v>
      </c>
      <c r="P46" s="106">
        <v>8.4499999999999993</v>
      </c>
      <c r="Q46" s="106">
        <v>0.2</v>
      </c>
      <c r="R46" s="106">
        <v>1.7999999999999999E-2</v>
      </c>
      <c r="S46" s="106">
        <v>0.45</v>
      </c>
      <c r="T46" s="22"/>
      <c r="U46" s="3"/>
      <c r="V46" s="3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ht="26.25" x14ac:dyDescent="0.2">
      <c r="A47" s="4"/>
      <c r="B47" s="65"/>
      <c r="C47" s="71" t="s">
        <v>105</v>
      </c>
      <c r="D47" s="67" t="s">
        <v>106</v>
      </c>
      <c r="E47" s="69">
        <v>33</v>
      </c>
      <c r="F47" s="69">
        <v>0.31</v>
      </c>
      <c r="G47" s="69">
        <v>6.0000000000000001E-3</v>
      </c>
      <c r="H47" s="69">
        <v>0.3</v>
      </c>
      <c r="I47" s="69">
        <v>0.05</v>
      </c>
      <c r="J47" s="69">
        <v>0.15</v>
      </c>
      <c r="K47" s="69">
        <v>0.18</v>
      </c>
      <c r="L47" s="69">
        <v>6</v>
      </c>
      <c r="M47" s="69">
        <v>0.6</v>
      </c>
      <c r="N47" s="69">
        <v>79.2</v>
      </c>
      <c r="O47" s="69">
        <v>118.8</v>
      </c>
      <c r="P47" s="69">
        <v>18</v>
      </c>
      <c r="Q47" s="69">
        <v>0</v>
      </c>
      <c r="R47" s="69">
        <v>0</v>
      </c>
      <c r="S47" s="69">
        <v>0.36</v>
      </c>
      <c r="T47" s="2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26.25" x14ac:dyDescent="0.2">
      <c r="A48" s="4"/>
      <c r="B48" s="65">
        <v>299</v>
      </c>
      <c r="C48" s="71" t="s">
        <v>54</v>
      </c>
      <c r="D48" s="67" t="s">
        <v>88</v>
      </c>
      <c r="E48" s="69">
        <v>60</v>
      </c>
      <c r="F48" s="69">
        <v>0</v>
      </c>
      <c r="G48" s="69">
        <v>0</v>
      </c>
      <c r="H48" s="69">
        <v>15</v>
      </c>
      <c r="I48" s="72">
        <v>0</v>
      </c>
      <c r="J48" s="72">
        <v>0</v>
      </c>
      <c r="K48" s="69">
        <v>0.03</v>
      </c>
      <c r="L48" s="69">
        <v>0</v>
      </c>
      <c r="M48" s="69">
        <v>0</v>
      </c>
      <c r="N48" s="69">
        <v>0</v>
      </c>
      <c r="O48" s="69">
        <v>2.8</v>
      </c>
      <c r="P48" s="69">
        <v>1.4</v>
      </c>
      <c r="Q48" s="69">
        <v>0</v>
      </c>
      <c r="R48" s="69">
        <v>0</v>
      </c>
      <c r="S48" s="69">
        <v>0.28000000000000003</v>
      </c>
      <c r="T48" s="2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26.25" x14ac:dyDescent="0.2">
      <c r="A49" s="4"/>
      <c r="B49" s="65"/>
      <c r="C49" s="71" t="s">
        <v>64</v>
      </c>
      <c r="D49" s="75" t="s">
        <v>66</v>
      </c>
      <c r="E49" s="69">
        <v>48</v>
      </c>
      <c r="F49" s="69">
        <v>0.4</v>
      </c>
      <c r="G49" s="69">
        <v>0.4</v>
      </c>
      <c r="H49" s="69">
        <v>9.8000000000000007</v>
      </c>
      <c r="I49" s="69">
        <v>0.06</v>
      </c>
      <c r="J49" s="69">
        <v>0.04</v>
      </c>
      <c r="K49" s="69">
        <v>10</v>
      </c>
      <c r="L49" s="69">
        <v>0</v>
      </c>
      <c r="M49" s="69">
        <v>0.4</v>
      </c>
      <c r="N49" s="69">
        <v>32</v>
      </c>
      <c r="O49" s="69">
        <v>22</v>
      </c>
      <c r="P49" s="69">
        <v>18</v>
      </c>
      <c r="Q49" s="69">
        <v>0</v>
      </c>
      <c r="R49" s="69">
        <v>0</v>
      </c>
      <c r="S49" s="69">
        <v>4.4000000000000004</v>
      </c>
      <c r="T49" s="2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26.25" x14ac:dyDescent="0.2">
      <c r="A50" s="4"/>
      <c r="B50" s="70"/>
      <c r="C50" s="71" t="s">
        <v>29</v>
      </c>
      <c r="D50" s="67" t="s">
        <v>70</v>
      </c>
      <c r="E50" s="69">
        <v>49</v>
      </c>
      <c r="F50" s="69">
        <v>1.62</v>
      </c>
      <c r="G50" s="69">
        <v>0.2</v>
      </c>
      <c r="H50" s="69">
        <v>9.76</v>
      </c>
      <c r="I50" s="72">
        <v>6.6000000000000003E-2</v>
      </c>
      <c r="J50" s="72">
        <v>3.5999999999999997E-2</v>
      </c>
      <c r="K50" s="69">
        <v>0</v>
      </c>
      <c r="L50" s="69">
        <v>0</v>
      </c>
      <c r="M50" s="69">
        <v>0</v>
      </c>
      <c r="N50" s="69">
        <v>12</v>
      </c>
      <c r="O50" s="69">
        <v>39</v>
      </c>
      <c r="P50" s="69">
        <v>8.4</v>
      </c>
      <c r="Q50" s="69">
        <v>1.1000000000000001</v>
      </c>
      <c r="R50" s="69">
        <v>0</v>
      </c>
      <c r="S50" s="69">
        <v>0.66</v>
      </c>
      <c r="T50" s="2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26.25" x14ac:dyDescent="0.2">
      <c r="A51" s="4"/>
      <c r="B51" s="70"/>
      <c r="C51" s="76" t="s">
        <v>36</v>
      </c>
      <c r="D51" s="180">
        <v>580</v>
      </c>
      <c r="E51" s="77">
        <f>SUM(E46:E50)</f>
        <v>412</v>
      </c>
      <c r="F51" s="77">
        <f t="shared" ref="F51:S51" si="3">SUM(F46:F50)</f>
        <v>8.5300000000000011</v>
      </c>
      <c r="G51" s="77">
        <f t="shared" si="3"/>
        <v>8.6560000000000006</v>
      </c>
      <c r="H51" s="77">
        <f t="shared" si="3"/>
        <v>65.95</v>
      </c>
      <c r="I51" s="77">
        <f t="shared" si="3"/>
        <v>0.246</v>
      </c>
      <c r="J51" s="77">
        <f t="shared" si="3"/>
        <v>0.26100000000000001</v>
      </c>
      <c r="K51" s="77">
        <f t="shared" si="3"/>
        <v>11.27</v>
      </c>
      <c r="L51" s="77">
        <f t="shared" si="3"/>
        <v>6</v>
      </c>
      <c r="M51" s="77">
        <f t="shared" si="3"/>
        <v>1.4660000000000002</v>
      </c>
      <c r="N51" s="77">
        <f t="shared" si="3"/>
        <v>245.07999999999998</v>
      </c>
      <c r="O51" s="77">
        <f t="shared" si="3"/>
        <v>290.04000000000002</v>
      </c>
      <c r="P51" s="77">
        <f t="shared" si="3"/>
        <v>54.249999999999993</v>
      </c>
      <c r="Q51" s="77">
        <f t="shared" si="3"/>
        <v>1.3</v>
      </c>
      <c r="R51" s="77">
        <f t="shared" si="3"/>
        <v>1.7999999999999999E-2</v>
      </c>
      <c r="S51" s="77">
        <f t="shared" si="3"/>
        <v>6.15</v>
      </c>
      <c r="T51" s="2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26.25" x14ac:dyDescent="0.2">
      <c r="A52" s="4"/>
      <c r="B52" s="158"/>
      <c r="C52" s="159" t="s">
        <v>27</v>
      </c>
      <c r="D52" s="166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9">
        <f>SUM(T47:T51)</f>
        <v>0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52.5" x14ac:dyDescent="0.2">
      <c r="A53" s="4"/>
      <c r="B53" s="65">
        <v>47</v>
      </c>
      <c r="C53" s="96" t="s">
        <v>37</v>
      </c>
      <c r="D53" s="67" t="s">
        <v>69</v>
      </c>
      <c r="E53" s="69">
        <v>124</v>
      </c>
      <c r="F53" s="69">
        <v>2.83</v>
      </c>
      <c r="G53" s="69">
        <v>2.86</v>
      </c>
      <c r="H53" s="69">
        <v>21.76</v>
      </c>
      <c r="I53" s="69">
        <v>0.112</v>
      </c>
      <c r="J53" s="69">
        <v>0.1</v>
      </c>
      <c r="K53" s="69">
        <v>2.25</v>
      </c>
      <c r="L53" s="69">
        <v>0</v>
      </c>
      <c r="M53" s="69">
        <v>1.425</v>
      </c>
      <c r="N53" s="69">
        <v>29.2</v>
      </c>
      <c r="O53" s="69">
        <v>67.575000000000003</v>
      </c>
      <c r="P53" s="69">
        <v>17.274999999999999</v>
      </c>
      <c r="Q53" s="69">
        <v>0</v>
      </c>
      <c r="R53" s="69">
        <v>0</v>
      </c>
      <c r="S53" s="69">
        <v>0</v>
      </c>
      <c r="T53" s="2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6.25" x14ac:dyDescent="0.2">
      <c r="A54" s="4"/>
      <c r="B54" s="65">
        <v>225</v>
      </c>
      <c r="C54" s="71" t="s">
        <v>41</v>
      </c>
      <c r="D54" s="108" t="s">
        <v>65</v>
      </c>
      <c r="E54" s="69">
        <v>287</v>
      </c>
      <c r="F54" s="69">
        <v>4.96</v>
      </c>
      <c r="G54" s="69">
        <v>7.26</v>
      </c>
      <c r="H54" s="69">
        <v>50.36</v>
      </c>
      <c r="I54" s="69">
        <v>2.8000000000000001E-2</v>
      </c>
      <c r="J54" s="69">
        <v>1.4999999999999999E-2</v>
      </c>
      <c r="K54" s="69">
        <v>0</v>
      </c>
      <c r="L54" s="69">
        <v>0</v>
      </c>
      <c r="M54" s="69">
        <v>0.32</v>
      </c>
      <c r="N54" s="69">
        <v>2.8980000000000001</v>
      </c>
      <c r="O54" s="69">
        <v>72.72</v>
      </c>
      <c r="P54" s="69">
        <v>22.806000000000001</v>
      </c>
      <c r="Q54" s="69">
        <v>1.24</v>
      </c>
      <c r="R54" s="69">
        <v>0</v>
      </c>
      <c r="S54" s="69">
        <v>0</v>
      </c>
      <c r="T54" s="2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52.5" x14ac:dyDescent="0.2">
      <c r="A55" s="4"/>
      <c r="B55" s="65"/>
      <c r="C55" s="71" t="s">
        <v>108</v>
      </c>
      <c r="D55" s="67" t="s">
        <v>66</v>
      </c>
      <c r="E55" s="69">
        <v>203</v>
      </c>
      <c r="F55" s="69">
        <v>17.7</v>
      </c>
      <c r="G55" s="69">
        <v>7.9</v>
      </c>
      <c r="H55" s="69">
        <v>16.100000000000001</v>
      </c>
      <c r="I55" s="69">
        <v>0.06</v>
      </c>
      <c r="J55" s="69">
        <v>0.36</v>
      </c>
      <c r="K55" s="69">
        <v>7.0000000000000007E-2</v>
      </c>
      <c r="L55" s="69">
        <v>0.09</v>
      </c>
      <c r="M55" s="69">
        <v>0.4</v>
      </c>
      <c r="N55" s="69">
        <v>57.6</v>
      </c>
      <c r="O55" s="69">
        <v>125.5</v>
      </c>
      <c r="P55" s="69">
        <v>5.4</v>
      </c>
      <c r="Q55" s="69">
        <v>1.06</v>
      </c>
      <c r="R55" s="74">
        <v>1.2E-2</v>
      </c>
      <c r="S55" s="69">
        <v>0.5</v>
      </c>
      <c r="T55" s="2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52.5" x14ac:dyDescent="0.2">
      <c r="A56" s="4"/>
      <c r="B56" s="65">
        <v>246</v>
      </c>
      <c r="C56" s="73" t="s">
        <v>73</v>
      </c>
      <c r="D56" s="67" t="s">
        <v>84</v>
      </c>
      <c r="E56" s="70">
        <v>45</v>
      </c>
      <c r="F56" s="70">
        <v>0.1</v>
      </c>
      <c r="G56" s="70">
        <v>2.2000000000000002</v>
      </c>
      <c r="H56" s="70">
        <v>6.1</v>
      </c>
      <c r="I56" s="69">
        <v>4.0000000000000001E-3</v>
      </c>
      <c r="J56" s="69">
        <v>0.02</v>
      </c>
      <c r="K56" s="69">
        <v>0.09</v>
      </c>
      <c r="L56" s="69">
        <v>0</v>
      </c>
      <c r="M56" s="69">
        <v>1</v>
      </c>
      <c r="N56" s="69">
        <v>17</v>
      </c>
      <c r="O56" s="69">
        <v>30</v>
      </c>
      <c r="P56" s="69">
        <v>14</v>
      </c>
      <c r="Q56" s="69">
        <v>0.22</v>
      </c>
      <c r="R56" s="69">
        <v>0.03</v>
      </c>
      <c r="S56" s="69">
        <v>0.5</v>
      </c>
      <c r="T56" s="31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52.5" x14ac:dyDescent="0.2">
      <c r="A57" s="4"/>
      <c r="B57" s="65">
        <v>276</v>
      </c>
      <c r="C57" s="71" t="s">
        <v>97</v>
      </c>
      <c r="D57" s="75" t="s">
        <v>65</v>
      </c>
      <c r="E57" s="69">
        <v>85</v>
      </c>
      <c r="F57" s="69">
        <v>0.12</v>
      </c>
      <c r="G57" s="69">
        <v>0</v>
      </c>
      <c r="H57" s="69">
        <v>21.15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11.2</v>
      </c>
      <c r="O57" s="69">
        <v>21.56</v>
      </c>
      <c r="P57" s="69">
        <v>0</v>
      </c>
      <c r="Q57" s="69">
        <v>0.89</v>
      </c>
      <c r="R57" s="69">
        <v>0</v>
      </c>
      <c r="S57" s="69">
        <v>0</v>
      </c>
      <c r="T57" s="2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26.25" x14ac:dyDescent="0.2">
      <c r="A58" s="4"/>
      <c r="B58" s="65"/>
      <c r="C58" s="71" t="s">
        <v>109</v>
      </c>
      <c r="D58" s="75" t="s">
        <v>110</v>
      </c>
      <c r="E58" s="69">
        <v>345.58</v>
      </c>
      <c r="F58" s="69">
        <v>5.5</v>
      </c>
      <c r="G58" s="69">
        <v>18.75</v>
      </c>
      <c r="H58" s="69">
        <v>41.41</v>
      </c>
      <c r="I58" s="69">
        <v>0.3</v>
      </c>
      <c r="J58" s="69">
        <v>0.3</v>
      </c>
      <c r="K58" s="69">
        <v>0.3</v>
      </c>
      <c r="L58" s="69">
        <v>60</v>
      </c>
      <c r="M58" s="69">
        <v>0</v>
      </c>
      <c r="N58" s="69">
        <v>219</v>
      </c>
      <c r="O58" s="69">
        <v>175.5</v>
      </c>
      <c r="P58" s="69">
        <v>18</v>
      </c>
      <c r="Q58" s="69">
        <v>0.75</v>
      </c>
      <c r="R58" s="69">
        <v>0</v>
      </c>
      <c r="S58" s="69">
        <v>2.4</v>
      </c>
      <c r="T58" s="2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26.25" x14ac:dyDescent="0.2">
      <c r="A59" s="4"/>
      <c r="B59" s="70"/>
      <c r="C59" s="71" t="s">
        <v>29</v>
      </c>
      <c r="D59" s="67" t="s">
        <v>70</v>
      </c>
      <c r="E59" s="69">
        <v>49</v>
      </c>
      <c r="F59" s="69">
        <v>1.62</v>
      </c>
      <c r="G59" s="69">
        <v>0.2</v>
      </c>
      <c r="H59" s="69">
        <v>9.76</v>
      </c>
      <c r="I59" s="72">
        <v>6.6000000000000003E-2</v>
      </c>
      <c r="J59" s="72">
        <v>3.5999999999999997E-2</v>
      </c>
      <c r="K59" s="69">
        <v>0</v>
      </c>
      <c r="L59" s="69">
        <v>0</v>
      </c>
      <c r="M59" s="69">
        <v>0</v>
      </c>
      <c r="N59" s="69">
        <v>12</v>
      </c>
      <c r="O59" s="69">
        <v>39</v>
      </c>
      <c r="P59" s="69">
        <v>8.4</v>
      </c>
      <c r="Q59" s="69">
        <v>1.1000000000000001</v>
      </c>
      <c r="R59" s="69">
        <v>0</v>
      </c>
      <c r="S59" s="69">
        <v>0.66</v>
      </c>
      <c r="T59" s="2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26.25" x14ac:dyDescent="0.2">
      <c r="A60" s="4"/>
      <c r="B60" s="70"/>
      <c r="C60" s="81" t="s">
        <v>25</v>
      </c>
      <c r="D60" s="82" t="s">
        <v>94</v>
      </c>
      <c r="E60" s="69">
        <v>75</v>
      </c>
      <c r="F60" s="69">
        <v>3.9</v>
      </c>
      <c r="G60" s="69">
        <v>0.9</v>
      </c>
      <c r="H60" s="69">
        <v>12</v>
      </c>
      <c r="I60" s="72">
        <v>5.3999999999999999E-2</v>
      </c>
      <c r="J60" s="72">
        <v>1.7999999999999999E-2</v>
      </c>
      <c r="K60" s="69">
        <v>0</v>
      </c>
      <c r="L60" s="69">
        <v>0</v>
      </c>
      <c r="M60" s="69">
        <v>0.27</v>
      </c>
      <c r="N60" s="69">
        <v>10.5</v>
      </c>
      <c r="O60" s="69">
        <v>47.4</v>
      </c>
      <c r="P60" s="69">
        <v>5.0999999999999996</v>
      </c>
      <c r="Q60" s="69">
        <v>0.36</v>
      </c>
      <c r="R60" s="69">
        <v>0</v>
      </c>
      <c r="S60" s="69">
        <v>1.17</v>
      </c>
      <c r="T60" s="2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26.25" x14ac:dyDescent="0.2">
      <c r="A61" s="4"/>
      <c r="B61" s="70"/>
      <c r="C61" s="76" t="s">
        <v>38</v>
      </c>
      <c r="D61" s="151">
        <v>1060</v>
      </c>
      <c r="E61" s="77">
        <f t="shared" ref="E61:S61" si="4">SUM(E53:E60)</f>
        <v>1213.58</v>
      </c>
      <c r="F61" s="77">
        <f t="shared" si="4"/>
        <v>36.729999999999997</v>
      </c>
      <c r="G61" s="77">
        <f t="shared" si="4"/>
        <v>40.07</v>
      </c>
      <c r="H61" s="77">
        <f t="shared" si="4"/>
        <v>178.64</v>
      </c>
      <c r="I61" s="77">
        <f t="shared" si="4"/>
        <v>0.62400000000000011</v>
      </c>
      <c r="J61" s="77">
        <f t="shared" si="4"/>
        <v>0.84899999999999998</v>
      </c>
      <c r="K61" s="77">
        <f t="shared" si="4"/>
        <v>2.7099999999999995</v>
      </c>
      <c r="L61" s="77">
        <f t="shared" si="4"/>
        <v>60.09</v>
      </c>
      <c r="M61" s="77">
        <f t="shared" si="4"/>
        <v>3.415</v>
      </c>
      <c r="N61" s="77">
        <f t="shared" si="4"/>
        <v>359.39800000000002</v>
      </c>
      <c r="O61" s="77">
        <f t="shared" si="4"/>
        <v>579.255</v>
      </c>
      <c r="P61" s="77">
        <f t="shared" si="4"/>
        <v>90.980999999999995</v>
      </c>
      <c r="Q61" s="77">
        <f t="shared" si="4"/>
        <v>5.62</v>
      </c>
      <c r="R61" s="77">
        <f t="shared" si="4"/>
        <v>4.1999999999999996E-2</v>
      </c>
      <c r="S61" s="77">
        <f t="shared" si="4"/>
        <v>5.2299999999999995</v>
      </c>
      <c r="T61" s="2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26.25" x14ac:dyDescent="0.2">
      <c r="A62" s="4"/>
      <c r="B62" s="162"/>
      <c r="C62" s="163" t="s">
        <v>95</v>
      </c>
      <c r="D62" s="164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2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26.25" x14ac:dyDescent="0.2">
      <c r="A63" s="4"/>
      <c r="B63" s="65"/>
      <c r="C63" s="71" t="s">
        <v>75</v>
      </c>
      <c r="D63" s="67" t="s">
        <v>66</v>
      </c>
      <c r="E63" s="69">
        <v>43</v>
      </c>
      <c r="F63" s="69">
        <v>0.91</v>
      </c>
      <c r="G63" s="69">
        <v>0.15</v>
      </c>
      <c r="H63" s="69">
        <v>10.3</v>
      </c>
      <c r="I63" s="69">
        <v>0.08</v>
      </c>
      <c r="J63" s="69">
        <v>0.11</v>
      </c>
      <c r="K63" s="69">
        <v>53.2</v>
      </c>
      <c r="L63" s="69">
        <v>0</v>
      </c>
      <c r="M63" s="69">
        <v>0.46</v>
      </c>
      <c r="N63" s="69">
        <v>74.8</v>
      </c>
      <c r="O63" s="69">
        <v>50.6</v>
      </c>
      <c r="P63" s="69">
        <v>28.6</v>
      </c>
      <c r="Q63" s="69">
        <v>1.8</v>
      </c>
      <c r="R63" s="69">
        <v>0.01</v>
      </c>
      <c r="S63" s="69">
        <v>0.66</v>
      </c>
      <c r="T63" s="2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27" thickBot="1" x14ac:dyDescent="0.25">
      <c r="A64" s="4"/>
      <c r="B64" s="98"/>
      <c r="C64" s="99" t="s">
        <v>39</v>
      </c>
      <c r="D64" s="183">
        <f>D51+D61+D63</f>
        <v>1740</v>
      </c>
      <c r="E64" s="100">
        <f>E51+E61+E63</f>
        <v>1668.58</v>
      </c>
      <c r="F64" s="100">
        <f t="shared" ref="F64:S64" si="5">F51+F61+F63</f>
        <v>46.169999999999995</v>
      </c>
      <c r="G64" s="100">
        <f t="shared" si="5"/>
        <v>48.875999999999998</v>
      </c>
      <c r="H64" s="100">
        <f t="shared" si="5"/>
        <v>254.89</v>
      </c>
      <c r="I64" s="100">
        <f t="shared" si="5"/>
        <v>0.95000000000000007</v>
      </c>
      <c r="J64" s="100">
        <f t="shared" si="5"/>
        <v>1.22</v>
      </c>
      <c r="K64" s="100">
        <f t="shared" si="5"/>
        <v>67.180000000000007</v>
      </c>
      <c r="L64" s="100">
        <f t="shared" si="5"/>
        <v>66.09</v>
      </c>
      <c r="M64" s="100">
        <f t="shared" si="5"/>
        <v>5.3410000000000002</v>
      </c>
      <c r="N64" s="100">
        <f t="shared" si="5"/>
        <v>679.27800000000002</v>
      </c>
      <c r="O64" s="100">
        <f t="shared" si="5"/>
        <v>919.8950000000001</v>
      </c>
      <c r="P64" s="100">
        <f t="shared" si="5"/>
        <v>173.83099999999999</v>
      </c>
      <c r="Q64" s="100">
        <f t="shared" si="5"/>
        <v>8.7200000000000006</v>
      </c>
      <c r="R64" s="100">
        <f t="shared" si="5"/>
        <v>6.9999999999999993E-2</v>
      </c>
      <c r="S64" s="100">
        <f t="shared" si="5"/>
        <v>12.04</v>
      </c>
      <c r="T64" s="24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26.25" x14ac:dyDescent="0.4">
      <c r="A65" s="4"/>
      <c r="B65" s="88"/>
      <c r="C65" s="89" t="s">
        <v>40</v>
      </c>
      <c r="D65" s="10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102"/>
      <c r="R65" s="91"/>
      <c r="S65" s="92"/>
      <c r="T65" s="36" t="e">
        <f>T52+#REF!+T64</f>
        <v>#REF!</v>
      </c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27" thickBot="1" x14ac:dyDescent="0.45">
      <c r="A66" s="4"/>
      <c r="B66" s="59"/>
      <c r="C66" s="60" t="s">
        <v>1</v>
      </c>
      <c r="D66" s="103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104"/>
      <c r="T66" s="2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25.5" x14ac:dyDescent="0.25">
      <c r="A67" s="4"/>
      <c r="B67" s="208" t="s">
        <v>2</v>
      </c>
      <c r="C67" s="217" t="s">
        <v>3</v>
      </c>
      <c r="D67" s="210" t="s">
        <v>4</v>
      </c>
      <c r="E67" s="219" t="s">
        <v>5</v>
      </c>
      <c r="F67" s="214" t="s">
        <v>6</v>
      </c>
      <c r="G67" s="215"/>
      <c r="H67" s="216"/>
      <c r="I67" s="214" t="s">
        <v>7</v>
      </c>
      <c r="J67" s="215"/>
      <c r="K67" s="215"/>
      <c r="L67" s="215"/>
      <c r="M67" s="216"/>
      <c r="N67" s="214" t="s">
        <v>8</v>
      </c>
      <c r="O67" s="215"/>
      <c r="P67" s="215"/>
      <c r="Q67" s="215"/>
      <c r="R67" s="215"/>
      <c r="S67" s="216"/>
      <c r="T67" s="21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25.5" x14ac:dyDescent="0.25">
      <c r="A68" s="4"/>
      <c r="B68" s="209"/>
      <c r="C68" s="218"/>
      <c r="D68" s="211"/>
      <c r="E68" s="220"/>
      <c r="F68" s="64" t="s">
        <v>9</v>
      </c>
      <c r="G68" s="64" t="s">
        <v>10</v>
      </c>
      <c r="H68" s="64" t="s">
        <v>11</v>
      </c>
      <c r="I68" s="64" t="s">
        <v>12</v>
      </c>
      <c r="J68" s="64" t="s">
        <v>13</v>
      </c>
      <c r="K68" s="64" t="s">
        <v>14</v>
      </c>
      <c r="L68" s="64" t="s">
        <v>15</v>
      </c>
      <c r="M68" s="64" t="s">
        <v>16</v>
      </c>
      <c r="N68" s="64" t="s">
        <v>17</v>
      </c>
      <c r="O68" s="64" t="s">
        <v>18</v>
      </c>
      <c r="P68" s="64" t="s">
        <v>19</v>
      </c>
      <c r="Q68" s="64" t="s">
        <v>20</v>
      </c>
      <c r="R68" s="64" t="s">
        <v>21</v>
      </c>
      <c r="S68" s="64" t="s">
        <v>22</v>
      </c>
      <c r="T68" s="21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26.25" x14ac:dyDescent="0.25">
      <c r="A69" s="4"/>
      <c r="B69" s="167"/>
      <c r="C69" s="159" t="s">
        <v>24</v>
      </c>
      <c r="D69" s="168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21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52.5" x14ac:dyDescent="0.25">
      <c r="A70" s="4"/>
      <c r="B70" s="65">
        <v>112</v>
      </c>
      <c r="C70" s="71" t="s">
        <v>32</v>
      </c>
      <c r="D70" s="67" t="s">
        <v>90</v>
      </c>
      <c r="E70" s="69">
        <v>227</v>
      </c>
      <c r="F70" s="69">
        <v>6.04</v>
      </c>
      <c r="G70" s="69">
        <v>7.27</v>
      </c>
      <c r="H70" s="69">
        <v>34.29</v>
      </c>
      <c r="I70" s="69">
        <v>1.0999999999999999E-2</v>
      </c>
      <c r="J70" s="69">
        <v>0.05</v>
      </c>
      <c r="K70" s="69">
        <v>0.87</v>
      </c>
      <c r="L70" s="69">
        <v>0</v>
      </c>
      <c r="M70" s="69">
        <v>0.65</v>
      </c>
      <c r="N70" s="69">
        <v>133.69999999999999</v>
      </c>
      <c r="O70" s="69">
        <v>201.18</v>
      </c>
      <c r="P70" s="69">
        <v>10.3</v>
      </c>
      <c r="Q70" s="69">
        <v>0</v>
      </c>
      <c r="R70" s="69">
        <v>0</v>
      </c>
      <c r="S70" s="69">
        <v>0.3</v>
      </c>
      <c r="T70" s="26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52.5" x14ac:dyDescent="0.25">
      <c r="A71" s="4"/>
      <c r="B71" s="65">
        <v>379</v>
      </c>
      <c r="C71" s="71" t="s">
        <v>63</v>
      </c>
      <c r="D71" s="67" t="s">
        <v>86</v>
      </c>
      <c r="E71" s="69">
        <v>136</v>
      </c>
      <c r="F71" s="69">
        <v>2.36</v>
      </c>
      <c r="G71" s="69">
        <v>7.49</v>
      </c>
      <c r="H71" s="69">
        <v>14.89</v>
      </c>
      <c r="I71" s="72">
        <v>3.4000000000000002E-2</v>
      </c>
      <c r="J71" s="72">
        <v>0.08</v>
      </c>
      <c r="K71" s="69">
        <v>0</v>
      </c>
      <c r="L71" s="69">
        <v>0</v>
      </c>
      <c r="M71" s="69">
        <v>0.44</v>
      </c>
      <c r="N71" s="69">
        <v>8.4</v>
      </c>
      <c r="O71" s="69">
        <v>22.5</v>
      </c>
      <c r="P71" s="69">
        <v>4.2</v>
      </c>
      <c r="Q71" s="69">
        <v>1.06</v>
      </c>
      <c r="R71" s="69">
        <v>0</v>
      </c>
      <c r="S71" s="69">
        <v>0.35</v>
      </c>
      <c r="T71" s="26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26.25" x14ac:dyDescent="0.2">
      <c r="A72" s="4"/>
      <c r="B72" s="65">
        <v>269</v>
      </c>
      <c r="C72" s="73" t="s">
        <v>33</v>
      </c>
      <c r="D72" s="67" t="s">
        <v>65</v>
      </c>
      <c r="E72" s="69">
        <v>154</v>
      </c>
      <c r="F72" s="74">
        <v>3.77</v>
      </c>
      <c r="G72" s="69">
        <v>3.93</v>
      </c>
      <c r="H72" s="74">
        <v>25.92</v>
      </c>
      <c r="I72" s="74">
        <v>0.05</v>
      </c>
      <c r="J72" s="74">
        <v>0.04</v>
      </c>
      <c r="K72" s="74">
        <v>1.58</v>
      </c>
      <c r="L72" s="69">
        <v>0</v>
      </c>
      <c r="M72" s="69">
        <v>0</v>
      </c>
      <c r="N72" s="74">
        <v>152.22</v>
      </c>
      <c r="O72" s="74">
        <v>124.56</v>
      </c>
      <c r="P72" s="74">
        <v>21.34</v>
      </c>
      <c r="Q72" s="74">
        <v>0.4</v>
      </c>
      <c r="R72" s="74">
        <v>8.9999999999999993E-3</v>
      </c>
      <c r="S72" s="69">
        <v>0.47799999999999998</v>
      </c>
      <c r="T72" s="27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26.25" x14ac:dyDescent="0.2">
      <c r="A73" s="4"/>
      <c r="B73" s="65"/>
      <c r="C73" s="71" t="s">
        <v>64</v>
      </c>
      <c r="D73" s="75" t="s">
        <v>66</v>
      </c>
      <c r="E73" s="69">
        <v>48</v>
      </c>
      <c r="F73" s="69">
        <v>0.4</v>
      </c>
      <c r="G73" s="69">
        <v>0.4</v>
      </c>
      <c r="H73" s="69">
        <v>9.8000000000000007</v>
      </c>
      <c r="I73" s="69">
        <v>0.06</v>
      </c>
      <c r="J73" s="69">
        <v>0.04</v>
      </c>
      <c r="K73" s="69">
        <v>10</v>
      </c>
      <c r="L73" s="69">
        <v>0</v>
      </c>
      <c r="M73" s="69">
        <v>0.4</v>
      </c>
      <c r="N73" s="69">
        <v>32</v>
      </c>
      <c r="O73" s="69">
        <v>22</v>
      </c>
      <c r="P73" s="69">
        <v>18</v>
      </c>
      <c r="Q73" s="69">
        <v>0</v>
      </c>
      <c r="R73" s="69">
        <v>0</v>
      </c>
      <c r="S73" s="69">
        <v>4.4000000000000004</v>
      </c>
      <c r="T73" s="27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26.25" x14ac:dyDescent="0.2">
      <c r="A74" s="4"/>
      <c r="B74" s="70"/>
      <c r="C74" s="107" t="s">
        <v>36</v>
      </c>
      <c r="D74" s="149">
        <v>550</v>
      </c>
      <c r="E74" s="77">
        <f>SUM(E70:E73)</f>
        <v>565</v>
      </c>
      <c r="F74" s="77">
        <f t="shared" ref="F74:S74" si="6">SUM(F70:F73)</f>
        <v>12.57</v>
      </c>
      <c r="G74" s="77">
        <f t="shared" si="6"/>
        <v>19.09</v>
      </c>
      <c r="H74" s="77">
        <f t="shared" si="6"/>
        <v>84.899999999999991</v>
      </c>
      <c r="I74" s="77">
        <f t="shared" si="6"/>
        <v>0.155</v>
      </c>
      <c r="J74" s="77">
        <f t="shared" si="6"/>
        <v>0.21000000000000002</v>
      </c>
      <c r="K74" s="77">
        <f t="shared" si="6"/>
        <v>12.45</v>
      </c>
      <c r="L74" s="77">
        <f t="shared" si="6"/>
        <v>0</v>
      </c>
      <c r="M74" s="77">
        <f t="shared" si="6"/>
        <v>1.4900000000000002</v>
      </c>
      <c r="N74" s="77">
        <f t="shared" si="6"/>
        <v>326.32</v>
      </c>
      <c r="O74" s="77">
        <f t="shared" si="6"/>
        <v>370.24</v>
      </c>
      <c r="P74" s="77">
        <f t="shared" si="6"/>
        <v>53.84</v>
      </c>
      <c r="Q74" s="77">
        <f t="shared" si="6"/>
        <v>1.46</v>
      </c>
      <c r="R74" s="77">
        <f t="shared" si="6"/>
        <v>8.9999999999999993E-3</v>
      </c>
      <c r="S74" s="77">
        <f t="shared" si="6"/>
        <v>5.5280000000000005</v>
      </c>
      <c r="T74" s="27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26.25" x14ac:dyDescent="0.2">
      <c r="A75" s="4"/>
      <c r="B75" s="158"/>
      <c r="C75" s="170" t="s">
        <v>27</v>
      </c>
      <c r="D75" s="160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28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52.5" x14ac:dyDescent="0.25">
      <c r="A76" s="4"/>
      <c r="B76" s="65">
        <v>71</v>
      </c>
      <c r="C76" s="71" t="s">
        <v>58</v>
      </c>
      <c r="D76" s="67" t="s">
        <v>69</v>
      </c>
      <c r="E76" s="69">
        <v>171</v>
      </c>
      <c r="F76" s="69">
        <v>6.22</v>
      </c>
      <c r="G76" s="69">
        <v>8.2100000000000009</v>
      </c>
      <c r="H76" s="69">
        <v>18.39</v>
      </c>
      <c r="I76" s="69">
        <v>0.1</v>
      </c>
      <c r="J76" s="69">
        <v>0.05</v>
      </c>
      <c r="K76" s="69">
        <v>3.11</v>
      </c>
      <c r="L76" s="69">
        <v>1.4999999999999999E-2</v>
      </c>
      <c r="M76" s="69">
        <v>0.875</v>
      </c>
      <c r="N76" s="69">
        <v>45.3</v>
      </c>
      <c r="O76" s="69">
        <v>176.53</v>
      </c>
      <c r="P76" s="69">
        <v>37.35</v>
      </c>
      <c r="Q76" s="69">
        <v>0.05</v>
      </c>
      <c r="R76" s="69">
        <v>0.02</v>
      </c>
      <c r="S76" s="69">
        <v>0.92</v>
      </c>
      <c r="T76" s="29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26.25" x14ac:dyDescent="0.2">
      <c r="A77" s="4"/>
      <c r="B77" s="65">
        <v>219</v>
      </c>
      <c r="C77" s="71" t="s">
        <v>49</v>
      </c>
      <c r="D77" s="67" t="s">
        <v>65</v>
      </c>
      <c r="E77" s="69">
        <v>352</v>
      </c>
      <c r="F77" s="69">
        <v>11.64</v>
      </c>
      <c r="G77" s="69">
        <v>7.24</v>
      </c>
      <c r="H77" s="69">
        <v>60</v>
      </c>
      <c r="I77" s="69">
        <v>0.13800000000000001</v>
      </c>
      <c r="J77" s="69">
        <v>0.06</v>
      </c>
      <c r="K77" s="69">
        <v>0</v>
      </c>
      <c r="L77" s="69">
        <v>0</v>
      </c>
      <c r="M77" s="69">
        <v>0.40799999999999997</v>
      </c>
      <c r="N77" s="69">
        <v>10.130000000000001</v>
      </c>
      <c r="O77" s="69">
        <v>130.63999999999999</v>
      </c>
      <c r="P77" s="69">
        <v>76.400000000000006</v>
      </c>
      <c r="Q77" s="69">
        <v>0.31</v>
      </c>
      <c r="R77" s="74">
        <v>2.1999999999999999E-2</v>
      </c>
      <c r="S77" s="69">
        <v>0.08</v>
      </c>
      <c r="T77" s="27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52.5" x14ac:dyDescent="0.2">
      <c r="A78" s="4"/>
      <c r="B78" s="70"/>
      <c r="C78" s="71" t="s">
        <v>111</v>
      </c>
      <c r="D78" s="67" t="s">
        <v>66</v>
      </c>
      <c r="E78" s="69">
        <v>210</v>
      </c>
      <c r="F78" s="69">
        <v>12.1</v>
      </c>
      <c r="G78" s="69">
        <v>12.98</v>
      </c>
      <c r="H78" s="69">
        <v>11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2.4</v>
      </c>
      <c r="O78" s="69">
        <v>53.6</v>
      </c>
      <c r="P78" s="69">
        <v>7</v>
      </c>
      <c r="Q78" s="69">
        <v>0.5</v>
      </c>
      <c r="R78" s="69">
        <v>0</v>
      </c>
      <c r="S78" s="69">
        <v>0</v>
      </c>
      <c r="T78" s="27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52.5" x14ac:dyDescent="0.2">
      <c r="A79" s="4"/>
      <c r="B79" s="70"/>
      <c r="C79" s="71" t="s">
        <v>76</v>
      </c>
      <c r="D79" s="82" t="s">
        <v>66</v>
      </c>
      <c r="E79" s="69">
        <v>58</v>
      </c>
      <c r="F79" s="69">
        <v>3.01</v>
      </c>
      <c r="G79" s="69">
        <v>0.48</v>
      </c>
      <c r="H79" s="69">
        <v>7.3</v>
      </c>
      <c r="I79" s="69">
        <v>0.06</v>
      </c>
      <c r="J79" s="69">
        <v>0.06</v>
      </c>
      <c r="K79" s="69">
        <v>1.02</v>
      </c>
      <c r="L79" s="69">
        <v>0.02</v>
      </c>
      <c r="M79" s="69">
        <v>0.8</v>
      </c>
      <c r="N79" s="69">
        <v>11.73</v>
      </c>
      <c r="O79" s="69">
        <v>46</v>
      </c>
      <c r="P79" s="69">
        <v>14.48</v>
      </c>
      <c r="Q79" s="69">
        <v>1.4</v>
      </c>
      <c r="R79" s="69">
        <v>5.0000000000000001E-3</v>
      </c>
      <c r="S79" s="69">
        <v>0.54</v>
      </c>
      <c r="T79" s="27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26.25" x14ac:dyDescent="0.2">
      <c r="A80" s="4"/>
      <c r="B80" s="70"/>
      <c r="C80" s="146" t="s">
        <v>78</v>
      </c>
      <c r="D80" s="67" t="s">
        <v>65</v>
      </c>
      <c r="E80" s="70">
        <v>40</v>
      </c>
      <c r="F80" s="70">
        <v>0.1</v>
      </c>
      <c r="G80" s="70">
        <v>0</v>
      </c>
      <c r="H80" s="70">
        <v>9.5</v>
      </c>
      <c r="I80" s="70">
        <v>0</v>
      </c>
      <c r="J80" s="70">
        <v>0.21</v>
      </c>
      <c r="K80" s="70">
        <v>8</v>
      </c>
      <c r="L80" s="70">
        <v>0</v>
      </c>
      <c r="M80" s="69">
        <v>0</v>
      </c>
      <c r="N80" s="70">
        <v>12</v>
      </c>
      <c r="O80" s="70">
        <v>4</v>
      </c>
      <c r="P80" s="70">
        <v>4</v>
      </c>
      <c r="Q80" s="70">
        <v>0</v>
      </c>
      <c r="R80" s="70">
        <v>0</v>
      </c>
      <c r="S80" s="70">
        <v>0.2</v>
      </c>
      <c r="T80" s="27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26.25" x14ac:dyDescent="0.2">
      <c r="A81" s="4"/>
      <c r="B81" s="70"/>
      <c r="C81" s="71" t="s">
        <v>29</v>
      </c>
      <c r="D81" s="67" t="s">
        <v>70</v>
      </c>
      <c r="E81" s="69">
        <v>49</v>
      </c>
      <c r="F81" s="69">
        <v>1.62</v>
      </c>
      <c r="G81" s="69">
        <v>0.2</v>
      </c>
      <c r="H81" s="69">
        <v>9.76</v>
      </c>
      <c r="I81" s="72">
        <v>6.6000000000000003E-2</v>
      </c>
      <c r="J81" s="72">
        <v>3.5999999999999997E-2</v>
      </c>
      <c r="K81" s="69">
        <v>0</v>
      </c>
      <c r="L81" s="69">
        <v>0</v>
      </c>
      <c r="M81" s="69">
        <v>0</v>
      </c>
      <c r="N81" s="69">
        <v>12</v>
      </c>
      <c r="O81" s="69">
        <v>39</v>
      </c>
      <c r="P81" s="69">
        <v>8.4</v>
      </c>
      <c r="Q81" s="69">
        <v>1.1000000000000001</v>
      </c>
      <c r="R81" s="69">
        <v>0</v>
      </c>
      <c r="S81" s="69">
        <v>0.66</v>
      </c>
      <c r="T81" s="27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26.25" x14ac:dyDescent="0.2">
      <c r="A82" s="4"/>
      <c r="B82" s="70"/>
      <c r="C82" s="81" t="s">
        <v>25</v>
      </c>
      <c r="D82" s="82" t="s">
        <v>94</v>
      </c>
      <c r="E82" s="69">
        <v>75</v>
      </c>
      <c r="F82" s="69">
        <v>3.9</v>
      </c>
      <c r="G82" s="69">
        <v>0.9</v>
      </c>
      <c r="H82" s="69">
        <v>12</v>
      </c>
      <c r="I82" s="72">
        <v>5.3999999999999999E-2</v>
      </c>
      <c r="J82" s="72">
        <v>1.7999999999999999E-2</v>
      </c>
      <c r="K82" s="69">
        <v>0</v>
      </c>
      <c r="L82" s="69">
        <v>0</v>
      </c>
      <c r="M82" s="69">
        <v>0.27</v>
      </c>
      <c r="N82" s="69">
        <v>10.5</v>
      </c>
      <c r="O82" s="69">
        <v>47.4</v>
      </c>
      <c r="P82" s="69">
        <v>5.0999999999999996</v>
      </c>
      <c r="Q82" s="69">
        <v>0.36</v>
      </c>
      <c r="R82" s="69">
        <v>0</v>
      </c>
      <c r="S82" s="69">
        <v>1.17</v>
      </c>
      <c r="T82" s="27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26.25" x14ac:dyDescent="0.2">
      <c r="A83" s="4"/>
      <c r="B83" s="70"/>
      <c r="C83" s="109" t="s">
        <v>38</v>
      </c>
      <c r="D83" s="149">
        <v>910</v>
      </c>
      <c r="E83" s="77">
        <f t="shared" ref="E83:S83" si="7">SUM(E76:E82)</f>
        <v>955</v>
      </c>
      <c r="F83" s="77">
        <f t="shared" si="7"/>
        <v>38.589999999999996</v>
      </c>
      <c r="G83" s="77">
        <f t="shared" si="7"/>
        <v>30.009999999999998</v>
      </c>
      <c r="H83" s="77">
        <f t="shared" si="7"/>
        <v>127.95</v>
      </c>
      <c r="I83" s="77">
        <f t="shared" si="7"/>
        <v>0.41800000000000004</v>
      </c>
      <c r="J83" s="77">
        <f t="shared" si="7"/>
        <v>0.434</v>
      </c>
      <c r="K83" s="77">
        <f t="shared" si="7"/>
        <v>12.129999999999999</v>
      </c>
      <c r="L83" s="77">
        <f t="shared" si="7"/>
        <v>3.5000000000000003E-2</v>
      </c>
      <c r="M83" s="77">
        <f t="shared" si="7"/>
        <v>2.3530000000000002</v>
      </c>
      <c r="N83" s="77">
        <f t="shared" si="7"/>
        <v>104.06</v>
      </c>
      <c r="O83" s="77">
        <f t="shared" si="7"/>
        <v>497.16999999999996</v>
      </c>
      <c r="P83" s="77">
        <f t="shared" si="7"/>
        <v>152.72999999999999</v>
      </c>
      <c r="Q83" s="77">
        <f t="shared" si="7"/>
        <v>3.7199999999999998</v>
      </c>
      <c r="R83" s="77">
        <f t="shared" si="7"/>
        <v>4.6999999999999993E-2</v>
      </c>
      <c r="S83" s="77">
        <f t="shared" si="7"/>
        <v>3.57</v>
      </c>
      <c r="T83" s="27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26.25" x14ac:dyDescent="0.2">
      <c r="A84" s="4"/>
      <c r="B84" s="161"/>
      <c r="C84" s="171" t="s">
        <v>95</v>
      </c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27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26.25" x14ac:dyDescent="0.2">
      <c r="A85" s="4"/>
      <c r="B85" s="70"/>
      <c r="C85" s="71" t="s">
        <v>96</v>
      </c>
      <c r="D85" s="67" t="s">
        <v>65</v>
      </c>
      <c r="E85" s="69">
        <v>102</v>
      </c>
      <c r="F85" s="69">
        <v>2.8</v>
      </c>
      <c r="G85" s="69">
        <v>3</v>
      </c>
      <c r="H85" s="69">
        <v>8.4</v>
      </c>
      <c r="I85" s="69">
        <v>4.0000000000000001E-3</v>
      </c>
      <c r="J85" s="69">
        <v>0.02</v>
      </c>
      <c r="K85" s="69">
        <v>0</v>
      </c>
      <c r="L85" s="69">
        <v>0</v>
      </c>
      <c r="M85" s="69">
        <v>0</v>
      </c>
      <c r="N85" s="69">
        <v>148</v>
      </c>
      <c r="O85" s="69">
        <v>184</v>
      </c>
      <c r="P85" s="69">
        <v>0</v>
      </c>
      <c r="Q85" s="69">
        <v>0.08</v>
      </c>
      <c r="R85" s="69">
        <v>0</v>
      </c>
      <c r="S85" s="69">
        <v>0</v>
      </c>
      <c r="T85" s="27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26.25" x14ac:dyDescent="0.2">
      <c r="A86" s="4"/>
      <c r="B86" s="70"/>
      <c r="C86" s="76" t="s">
        <v>43</v>
      </c>
      <c r="D86" s="148">
        <f>D85+D83+D74</f>
        <v>1660</v>
      </c>
      <c r="E86" s="77">
        <f>E74+E83+E85</f>
        <v>1622</v>
      </c>
      <c r="F86" s="77">
        <f t="shared" ref="F86:S86" si="8">F74+F83+F85</f>
        <v>53.959999999999994</v>
      </c>
      <c r="G86" s="77">
        <f t="shared" si="8"/>
        <v>52.099999999999994</v>
      </c>
      <c r="H86" s="77">
        <f t="shared" si="8"/>
        <v>221.25</v>
      </c>
      <c r="I86" s="77">
        <f t="shared" si="8"/>
        <v>0.57700000000000007</v>
      </c>
      <c r="J86" s="77">
        <f t="shared" si="8"/>
        <v>0.66400000000000003</v>
      </c>
      <c r="K86" s="77">
        <f t="shared" si="8"/>
        <v>24.58</v>
      </c>
      <c r="L86" s="77">
        <f t="shared" si="8"/>
        <v>3.5000000000000003E-2</v>
      </c>
      <c r="M86" s="77">
        <f t="shared" si="8"/>
        <v>3.8430000000000004</v>
      </c>
      <c r="N86" s="77">
        <f t="shared" si="8"/>
        <v>578.38</v>
      </c>
      <c r="O86" s="77">
        <f t="shared" si="8"/>
        <v>1051.4099999999999</v>
      </c>
      <c r="P86" s="77">
        <f t="shared" si="8"/>
        <v>206.57</v>
      </c>
      <c r="Q86" s="77">
        <f t="shared" si="8"/>
        <v>5.26</v>
      </c>
      <c r="R86" s="77">
        <f t="shared" si="8"/>
        <v>5.5999999999999994E-2</v>
      </c>
      <c r="S86" s="77">
        <f t="shared" si="8"/>
        <v>9.0980000000000008</v>
      </c>
      <c r="T86" s="28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4" ht="26.25" x14ac:dyDescent="0.4">
      <c r="A87" s="4"/>
      <c r="B87" s="110"/>
      <c r="C87" s="110"/>
      <c r="D87" s="111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9" t="e">
        <f>T75+#REF!+T86</f>
        <v>#REF!</v>
      </c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26.25" x14ac:dyDescent="0.4">
      <c r="A88" s="4"/>
      <c r="B88" s="113"/>
      <c r="C88" s="113" t="s">
        <v>44</v>
      </c>
      <c r="D88" s="114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29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26.25" x14ac:dyDescent="0.4">
      <c r="A89" s="4"/>
      <c r="B89" s="116"/>
      <c r="C89" s="117" t="s">
        <v>1</v>
      </c>
      <c r="D89" s="114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8"/>
      <c r="T89" s="2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25.5" x14ac:dyDescent="0.25">
      <c r="A90" s="4"/>
      <c r="B90" s="209" t="s">
        <v>2</v>
      </c>
      <c r="C90" s="209" t="s">
        <v>3</v>
      </c>
      <c r="D90" s="224" t="s">
        <v>4</v>
      </c>
      <c r="E90" s="225" t="s">
        <v>5</v>
      </c>
      <c r="F90" s="221" t="s">
        <v>6</v>
      </c>
      <c r="G90" s="222"/>
      <c r="H90" s="223"/>
      <c r="I90" s="221" t="s">
        <v>7</v>
      </c>
      <c r="J90" s="222"/>
      <c r="K90" s="222"/>
      <c r="L90" s="222"/>
      <c r="M90" s="223"/>
      <c r="N90" s="221" t="s">
        <v>8</v>
      </c>
      <c r="O90" s="222"/>
      <c r="P90" s="222"/>
      <c r="Q90" s="222"/>
      <c r="R90" s="222"/>
      <c r="S90" s="223"/>
      <c r="T90" s="21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25.5" x14ac:dyDescent="0.25">
      <c r="A91" s="3"/>
      <c r="B91" s="209"/>
      <c r="C91" s="209"/>
      <c r="D91" s="211"/>
      <c r="E91" s="220"/>
      <c r="F91" s="64" t="s">
        <v>9</v>
      </c>
      <c r="G91" s="64" t="s">
        <v>10</v>
      </c>
      <c r="H91" s="64" t="s">
        <v>11</v>
      </c>
      <c r="I91" s="64" t="s">
        <v>12</v>
      </c>
      <c r="J91" s="64" t="s">
        <v>13</v>
      </c>
      <c r="K91" s="64" t="s">
        <v>14</v>
      </c>
      <c r="L91" s="64" t="s">
        <v>15</v>
      </c>
      <c r="M91" s="64" t="s">
        <v>16</v>
      </c>
      <c r="N91" s="64" t="s">
        <v>17</v>
      </c>
      <c r="O91" s="64" t="s">
        <v>18</v>
      </c>
      <c r="P91" s="64" t="s">
        <v>19</v>
      </c>
      <c r="Q91" s="64" t="s">
        <v>20</v>
      </c>
      <c r="R91" s="64" t="s">
        <v>21</v>
      </c>
      <c r="S91" s="64" t="s">
        <v>22</v>
      </c>
      <c r="T91" s="21"/>
      <c r="U91" s="3"/>
      <c r="V91" s="3"/>
    </row>
    <row r="92" spans="1:34" ht="26.25" x14ac:dyDescent="0.25">
      <c r="A92" s="3"/>
      <c r="B92" s="154"/>
      <c r="C92" s="155" t="s">
        <v>24</v>
      </c>
      <c r="D92" s="156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21"/>
      <c r="U92" s="3"/>
      <c r="V92" s="3"/>
    </row>
    <row r="93" spans="1:34" ht="52.5" x14ac:dyDescent="0.25">
      <c r="A93" s="3"/>
      <c r="B93" s="65">
        <v>114</v>
      </c>
      <c r="C93" s="66" t="s">
        <v>45</v>
      </c>
      <c r="D93" s="67" t="s">
        <v>90</v>
      </c>
      <c r="E93" s="68">
        <v>294</v>
      </c>
      <c r="F93" s="68">
        <v>6</v>
      </c>
      <c r="G93" s="68">
        <v>5.85</v>
      </c>
      <c r="H93" s="68">
        <v>42.95</v>
      </c>
      <c r="I93" s="68">
        <v>0.06</v>
      </c>
      <c r="J93" s="68">
        <v>0.02</v>
      </c>
      <c r="K93" s="68">
        <v>0.96</v>
      </c>
      <c r="L93" s="69">
        <v>0</v>
      </c>
      <c r="M93" s="68">
        <v>0.21</v>
      </c>
      <c r="N93" s="68">
        <v>130.66999999999999</v>
      </c>
      <c r="O93" s="68">
        <v>157.44</v>
      </c>
      <c r="P93" s="68">
        <v>36.46</v>
      </c>
      <c r="Q93" s="69">
        <v>0.82</v>
      </c>
      <c r="R93" s="69">
        <v>8.9999999999999993E-3</v>
      </c>
      <c r="S93" s="68">
        <v>0.6</v>
      </c>
      <c r="T93" s="21"/>
      <c r="U93" s="3"/>
      <c r="V93" s="3"/>
    </row>
    <row r="94" spans="1:34" ht="52.5" x14ac:dyDescent="0.2">
      <c r="A94" s="3"/>
      <c r="B94" s="65">
        <v>379</v>
      </c>
      <c r="C94" s="71" t="s">
        <v>63</v>
      </c>
      <c r="D94" s="67" t="s">
        <v>86</v>
      </c>
      <c r="E94" s="69">
        <v>184</v>
      </c>
      <c r="F94" s="69">
        <v>1.7</v>
      </c>
      <c r="G94" s="69">
        <v>15.1</v>
      </c>
      <c r="H94" s="69">
        <v>10.26</v>
      </c>
      <c r="I94" s="72">
        <v>3.4000000000000002E-2</v>
      </c>
      <c r="J94" s="72">
        <v>0.08</v>
      </c>
      <c r="K94" s="69">
        <v>0</v>
      </c>
      <c r="L94" s="69">
        <v>0</v>
      </c>
      <c r="M94" s="69">
        <v>0.44</v>
      </c>
      <c r="N94" s="69">
        <v>8.4</v>
      </c>
      <c r="O94" s="69">
        <v>22.5</v>
      </c>
      <c r="P94" s="69">
        <v>4.2</v>
      </c>
      <c r="Q94" s="69">
        <v>1.06</v>
      </c>
      <c r="R94" s="69">
        <v>0</v>
      </c>
      <c r="S94" s="69">
        <v>0.35</v>
      </c>
      <c r="T94" s="27"/>
      <c r="U94" s="3"/>
      <c r="V94" s="3"/>
    </row>
    <row r="95" spans="1:34" ht="26.25" x14ac:dyDescent="0.2">
      <c r="A95" s="3"/>
      <c r="B95" s="65">
        <v>269</v>
      </c>
      <c r="C95" s="73" t="s">
        <v>33</v>
      </c>
      <c r="D95" s="67" t="s">
        <v>65</v>
      </c>
      <c r="E95" s="69">
        <v>154</v>
      </c>
      <c r="F95" s="74">
        <v>3.77</v>
      </c>
      <c r="G95" s="69">
        <v>3.93</v>
      </c>
      <c r="H95" s="74">
        <v>25.92</v>
      </c>
      <c r="I95" s="74">
        <v>0.05</v>
      </c>
      <c r="J95" s="74">
        <v>0.04</v>
      </c>
      <c r="K95" s="74">
        <v>1.58</v>
      </c>
      <c r="L95" s="69">
        <v>0</v>
      </c>
      <c r="M95" s="69">
        <v>0</v>
      </c>
      <c r="N95" s="74">
        <v>152.22</v>
      </c>
      <c r="O95" s="74">
        <v>124.56</v>
      </c>
      <c r="P95" s="74">
        <v>21.34</v>
      </c>
      <c r="Q95" s="74">
        <v>0.4</v>
      </c>
      <c r="R95" s="74">
        <v>8.9999999999999993E-3</v>
      </c>
      <c r="S95" s="69">
        <v>0.47799999999999998</v>
      </c>
      <c r="T95" s="27"/>
      <c r="U95" s="3"/>
      <c r="V95" s="3"/>
    </row>
    <row r="96" spans="1:34" ht="26.25" x14ac:dyDescent="0.2">
      <c r="A96" s="3"/>
      <c r="B96" s="65"/>
      <c r="C96" s="71" t="s">
        <v>64</v>
      </c>
      <c r="D96" s="75" t="s">
        <v>66</v>
      </c>
      <c r="E96" s="69">
        <v>48</v>
      </c>
      <c r="F96" s="69">
        <v>0.4</v>
      </c>
      <c r="G96" s="69">
        <v>0.4</v>
      </c>
      <c r="H96" s="69">
        <v>9.8000000000000007</v>
      </c>
      <c r="I96" s="69">
        <v>0.06</v>
      </c>
      <c r="J96" s="69">
        <v>0.04</v>
      </c>
      <c r="K96" s="69">
        <v>10</v>
      </c>
      <c r="L96" s="69">
        <v>0</v>
      </c>
      <c r="M96" s="69">
        <v>0.4</v>
      </c>
      <c r="N96" s="69">
        <v>32</v>
      </c>
      <c r="O96" s="69">
        <v>22</v>
      </c>
      <c r="P96" s="69">
        <v>18</v>
      </c>
      <c r="Q96" s="69">
        <v>0</v>
      </c>
      <c r="R96" s="69">
        <v>0</v>
      </c>
      <c r="S96" s="69">
        <v>4.4000000000000004</v>
      </c>
      <c r="T96" s="27"/>
      <c r="U96" s="3"/>
      <c r="V96" s="3"/>
    </row>
    <row r="97" spans="1:22" ht="26.25" x14ac:dyDescent="0.2">
      <c r="A97" s="3"/>
      <c r="B97" s="70"/>
      <c r="C97" s="76" t="s">
        <v>36</v>
      </c>
      <c r="D97" s="151">
        <v>550</v>
      </c>
      <c r="E97" s="77">
        <f>SUM(E93:E96)</f>
        <v>680</v>
      </c>
      <c r="F97" s="77">
        <f t="shared" ref="F97:S97" si="9">SUM(F93:F96)</f>
        <v>11.870000000000001</v>
      </c>
      <c r="G97" s="77">
        <f t="shared" si="9"/>
        <v>25.279999999999998</v>
      </c>
      <c r="H97" s="77">
        <f t="shared" si="9"/>
        <v>88.929999999999993</v>
      </c>
      <c r="I97" s="77">
        <f t="shared" si="9"/>
        <v>0.20400000000000001</v>
      </c>
      <c r="J97" s="77">
        <f t="shared" si="9"/>
        <v>0.18000000000000002</v>
      </c>
      <c r="K97" s="77">
        <f t="shared" si="9"/>
        <v>12.54</v>
      </c>
      <c r="L97" s="77">
        <f t="shared" si="9"/>
        <v>0</v>
      </c>
      <c r="M97" s="77">
        <f t="shared" si="9"/>
        <v>1.05</v>
      </c>
      <c r="N97" s="77">
        <f t="shared" si="9"/>
        <v>323.28999999999996</v>
      </c>
      <c r="O97" s="77">
        <f t="shared" si="9"/>
        <v>326.5</v>
      </c>
      <c r="P97" s="77">
        <f t="shared" si="9"/>
        <v>80</v>
      </c>
      <c r="Q97" s="77">
        <f t="shared" si="9"/>
        <v>2.2799999999999998</v>
      </c>
      <c r="R97" s="77">
        <f t="shared" si="9"/>
        <v>1.7999999999999999E-2</v>
      </c>
      <c r="S97" s="77">
        <f t="shared" si="9"/>
        <v>5.8280000000000003</v>
      </c>
      <c r="T97" s="27"/>
      <c r="U97" s="3"/>
      <c r="V97" s="3"/>
    </row>
    <row r="98" spans="1:22" ht="26.25" x14ac:dyDescent="0.2">
      <c r="B98" s="158"/>
      <c r="C98" s="159" t="s">
        <v>27</v>
      </c>
      <c r="D98" s="160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28"/>
      <c r="U98" s="3"/>
      <c r="V98" s="3"/>
    </row>
    <row r="99" spans="1:22" ht="52.5" x14ac:dyDescent="0.2">
      <c r="B99" s="65">
        <v>56</v>
      </c>
      <c r="C99" s="71" t="s">
        <v>68</v>
      </c>
      <c r="D99" s="67" t="s">
        <v>69</v>
      </c>
      <c r="E99" s="68">
        <v>218</v>
      </c>
      <c r="F99" s="68">
        <v>4.9000000000000004</v>
      </c>
      <c r="G99" s="68">
        <v>9.7799999999999994</v>
      </c>
      <c r="H99" s="68">
        <v>27.82</v>
      </c>
      <c r="I99" s="68">
        <v>0.05</v>
      </c>
      <c r="J99" s="68">
        <v>0.2</v>
      </c>
      <c r="K99" s="68">
        <v>0.02</v>
      </c>
      <c r="L99" s="68">
        <v>0</v>
      </c>
      <c r="M99" s="68">
        <v>0</v>
      </c>
      <c r="N99" s="68">
        <v>8.66</v>
      </c>
      <c r="O99" s="68">
        <v>0.6</v>
      </c>
      <c r="P99" s="68">
        <v>0</v>
      </c>
      <c r="Q99" s="68">
        <v>1E-3</v>
      </c>
      <c r="R99" s="79">
        <v>1.2E-2</v>
      </c>
      <c r="S99" s="68">
        <v>0</v>
      </c>
      <c r="T99" s="27"/>
      <c r="U99" s="3"/>
      <c r="V99" s="3"/>
    </row>
    <row r="100" spans="1:22" ht="26.25" x14ac:dyDescent="0.2">
      <c r="B100" s="65">
        <v>235</v>
      </c>
      <c r="C100" s="73" t="s">
        <v>55</v>
      </c>
      <c r="D100" s="67" t="s">
        <v>65</v>
      </c>
      <c r="E100" s="80">
        <v>175</v>
      </c>
      <c r="F100" s="80">
        <v>5.24</v>
      </c>
      <c r="G100" s="80">
        <v>6.46</v>
      </c>
      <c r="H100" s="80">
        <v>26.9</v>
      </c>
      <c r="I100" s="69">
        <v>0.05</v>
      </c>
      <c r="J100" s="74">
        <v>2.5000000000000001E-2</v>
      </c>
      <c r="K100" s="69">
        <v>30.74</v>
      </c>
      <c r="L100" s="69">
        <v>0</v>
      </c>
      <c r="M100" s="69">
        <v>0.35160000000000002</v>
      </c>
      <c r="N100" s="69">
        <v>105.75</v>
      </c>
      <c r="O100" s="69">
        <v>73.239999999999995</v>
      </c>
      <c r="P100" s="69">
        <v>37.53</v>
      </c>
      <c r="Q100" s="69">
        <v>1.4</v>
      </c>
      <c r="R100" s="69">
        <v>0.01</v>
      </c>
      <c r="S100" s="69">
        <v>1.49</v>
      </c>
      <c r="T100" s="27"/>
      <c r="U100" s="3"/>
      <c r="V100" s="3"/>
    </row>
    <row r="101" spans="1:22" ht="26.25" x14ac:dyDescent="0.2">
      <c r="B101" s="65"/>
      <c r="C101" s="71" t="s">
        <v>98</v>
      </c>
      <c r="D101" s="67" t="s">
        <v>66</v>
      </c>
      <c r="E101" s="69">
        <v>150</v>
      </c>
      <c r="F101" s="69">
        <v>11.3</v>
      </c>
      <c r="G101" s="69">
        <v>7.2</v>
      </c>
      <c r="H101" s="69">
        <v>9.8000000000000007</v>
      </c>
      <c r="I101" s="69">
        <v>0.04</v>
      </c>
      <c r="J101" s="69">
        <v>7.0000000000000007E-2</v>
      </c>
      <c r="K101" s="69">
        <v>0</v>
      </c>
      <c r="L101" s="69">
        <v>0.2</v>
      </c>
      <c r="M101" s="69">
        <v>2.42</v>
      </c>
      <c r="N101" s="69">
        <v>8.74</v>
      </c>
      <c r="O101" s="69">
        <v>115.74</v>
      </c>
      <c r="P101" s="69">
        <v>20.86</v>
      </c>
      <c r="Q101" s="69">
        <v>0.97</v>
      </c>
      <c r="R101" s="69">
        <v>0</v>
      </c>
      <c r="S101" s="69">
        <v>1.36</v>
      </c>
      <c r="T101" s="27"/>
      <c r="U101" s="3"/>
      <c r="V101" s="3"/>
    </row>
    <row r="102" spans="1:22" ht="52.5" x14ac:dyDescent="0.2">
      <c r="B102" s="65">
        <v>246</v>
      </c>
      <c r="C102" s="73" t="s">
        <v>73</v>
      </c>
      <c r="D102" s="67" t="s">
        <v>84</v>
      </c>
      <c r="E102" s="70">
        <v>45</v>
      </c>
      <c r="F102" s="70">
        <v>0.1</v>
      </c>
      <c r="G102" s="70">
        <v>2.2000000000000002</v>
      </c>
      <c r="H102" s="70">
        <v>6.1</v>
      </c>
      <c r="I102" s="69">
        <v>4.0000000000000001E-3</v>
      </c>
      <c r="J102" s="69">
        <v>0.02</v>
      </c>
      <c r="K102" s="69">
        <v>0.09</v>
      </c>
      <c r="L102" s="69">
        <v>0</v>
      </c>
      <c r="M102" s="69">
        <v>1</v>
      </c>
      <c r="N102" s="69">
        <v>17</v>
      </c>
      <c r="O102" s="69">
        <v>30</v>
      </c>
      <c r="P102" s="69">
        <v>14</v>
      </c>
      <c r="Q102" s="69">
        <v>0.22</v>
      </c>
      <c r="R102" s="69">
        <v>0.03</v>
      </c>
      <c r="S102" s="69">
        <v>0.5</v>
      </c>
      <c r="T102" s="27"/>
      <c r="U102" s="3"/>
      <c r="V102" s="3"/>
    </row>
    <row r="103" spans="1:22" ht="26.25" x14ac:dyDescent="0.2">
      <c r="B103" s="65">
        <v>299</v>
      </c>
      <c r="C103" s="71" t="s">
        <v>54</v>
      </c>
      <c r="D103" s="67" t="s">
        <v>88</v>
      </c>
      <c r="E103" s="69">
        <v>60</v>
      </c>
      <c r="F103" s="69">
        <v>0</v>
      </c>
      <c r="G103" s="69">
        <v>0</v>
      </c>
      <c r="H103" s="69">
        <v>15</v>
      </c>
      <c r="I103" s="72">
        <v>0</v>
      </c>
      <c r="J103" s="72">
        <v>0</v>
      </c>
      <c r="K103" s="69">
        <v>0.03</v>
      </c>
      <c r="L103" s="69">
        <v>0</v>
      </c>
      <c r="M103" s="69">
        <v>0</v>
      </c>
      <c r="N103" s="69">
        <v>0</v>
      </c>
      <c r="O103" s="69">
        <v>2.8</v>
      </c>
      <c r="P103" s="69">
        <v>1.4</v>
      </c>
      <c r="Q103" s="69">
        <v>0</v>
      </c>
      <c r="R103" s="69">
        <v>0</v>
      </c>
      <c r="S103" s="69">
        <v>0.28000000000000003</v>
      </c>
      <c r="T103" s="27"/>
      <c r="U103" s="3"/>
      <c r="V103" s="3"/>
    </row>
    <row r="104" spans="1:22" ht="26.25" x14ac:dyDescent="0.2">
      <c r="B104" s="65"/>
      <c r="C104" s="71" t="s">
        <v>103</v>
      </c>
      <c r="D104" s="67" t="s">
        <v>104</v>
      </c>
      <c r="E104" s="69">
        <v>166.2</v>
      </c>
      <c r="F104" s="69">
        <v>2.9</v>
      </c>
      <c r="G104" s="69">
        <v>10.4</v>
      </c>
      <c r="H104" s="69">
        <v>15.1</v>
      </c>
      <c r="I104" s="72">
        <v>3.0000000000000001E-3</v>
      </c>
      <c r="J104" s="72">
        <v>1.4999999999999999E-2</v>
      </c>
      <c r="K104" s="69">
        <v>0</v>
      </c>
      <c r="L104" s="69">
        <v>0.73299999999999998</v>
      </c>
      <c r="M104" s="69">
        <v>2.7E-2</v>
      </c>
      <c r="N104" s="69">
        <v>11.73</v>
      </c>
      <c r="O104" s="69">
        <v>10.3</v>
      </c>
      <c r="P104" s="69">
        <v>2.2599999999999998</v>
      </c>
      <c r="Q104" s="69">
        <v>0</v>
      </c>
      <c r="R104" s="69">
        <v>0.183</v>
      </c>
      <c r="S104" s="69">
        <v>5.0000000000000001E-3</v>
      </c>
      <c r="T104" s="27"/>
      <c r="U104" s="3"/>
      <c r="V104" s="3"/>
    </row>
    <row r="105" spans="1:22" ht="26.25" x14ac:dyDescent="0.2">
      <c r="B105" s="70"/>
      <c r="C105" s="71" t="s">
        <v>29</v>
      </c>
      <c r="D105" s="67" t="s">
        <v>70</v>
      </c>
      <c r="E105" s="69">
        <v>49</v>
      </c>
      <c r="F105" s="69">
        <v>1.62</v>
      </c>
      <c r="G105" s="69">
        <v>0.2</v>
      </c>
      <c r="H105" s="69">
        <v>9.76</v>
      </c>
      <c r="I105" s="72">
        <v>6.6000000000000003E-2</v>
      </c>
      <c r="J105" s="72">
        <v>3.5999999999999997E-2</v>
      </c>
      <c r="K105" s="69">
        <v>0</v>
      </c>
      <c r="L105" s="69">
        <v>0</v>
      </c>
      <c r="M105" s="69">
        <v>0</v>
      </c>
      <c r="N105" s="69">
        <v>12</v>
      </c>
      <c r="O105" s="69">
        <v>39</v>
      </c>
      <c r="P105" s="69">
        <v>8.4</v>
      </c>
      <c r="Q105" s="69">
        <v>1.1000000000000001</v>
      </c>
      <c r="R105" s="69">
        <v>0</v>
      </c>
      <c r="S105" s="69">
        <v>0.66</v>
      </c>
      <c r="T105" s="27"/>
      <c r="U105" s="3"/>
      <c r="V105" s="3"/>
    </row>
    <row r="106" spans="1:22" ht="26.25" x14ac:dyDescent="0.2">
      <c r="B106" s="70"/>
      <c r="C106" s="81" t="s">
        <v>25</v>
      </c>
      <c r="D106" s="82" t="s">
        <v>94</v>
      </c>
      <c r="E106" s="69">
        <v>75</v>
      </c>
      <c r="F106" s="69">
        <v>3.9</v>
      </c>
      <c r="G106" s="69">
        <v>0.9</v>
      </c>
      <c r="H106" s="69">
        <v>12</v>
      </c>
      <c r="I106" s="72">
        <v>5.3999999999999999E-2</v>
      </c>
      <c r="J106" s="72">
        <v>1.7999999999999999E-2</v>
      </c>
      <c r="K106" s="69">
        <v>0</v>
      </c>
      <c r="L106" s="69">
        <v>0</v>
      </c>
      <c r="M106" s="69">
        <v>0.27</v>
      </c>
      <c r="N106" s="69">
        <v>10.5</v>
      </c>
      <c r="O106" s="69">
        <v>47.4</v>
      </c>
      <c r="P106" s="69">
        <v>5.0999999999999996</v>
      </c>
      <c r="Q106" s="69">
        <v>0.36</v>
      </c>
      <c r="R106" s="69">
        <v>0</v>
      </c>
      <c r="S106" s="69">
        <v>1.17</v>
      </c>
      <c r="T106" s="27"/>
      <c r="U106" s="3"/>
      <c r="V106" s="3"/>
    </row>
    <row r="107" spans="1:22" ht="26.25" x14ac:dyDescent="0.2">
      <c r="B107" s="119"/>
      <c r="C107" s="76" t="s">
        <v>38</v>
      </c>
      <c r="D107" s="149">
        <v>940</v>
      </c>
      <c r="E107" s="77">
        <f>SUM(E99:E106)</f>
        <v>938.2</v>
      </c>
      <c r="F107" s="77">
        <f t="shared" ref="F107:S107" si="10">SUM(F99:F106)</f>
        <v>29.96</v>
      </c>
      <c r="G107" s="77">
        <f t="shared" si="10"/>
        <v>37.14</v>
      </c>
      <c r="H107" s="77">
        <f t="shared" si="10"/>
        <v>122.47999999999999</v>
      </c>
      <c r="I107" s="77">
        <f t="shared" si="10"/>
        <v>0.26700000000000002</v>
      </c>
      <c r="J107" s="77">
        <f t="shared" si="10"/>
        <v>0.38400000000000006</v>
      </c>
      <c r="K107" s="77">
        <f t="shared" si="10"/>
        <v>30.88</v>
      </c>
      <c r="L107" s="77">
        <f t="shared" si="10"/>
        <v>0.93300000000000005</v>
      </c>
      <c r="M107" s="77">
        <f t="shared" si="10"/>
        <v>4.0686</v>
      </c>
      <c r="N107" s="77">
        <f t="shared" si="10"/>
        <v>174.37999999999997</v>
      </c>
      <c r="O107" s="77">
        <f t="shared" si="10"/>
        <v>319.08</v>
      </c>
      <c r="P107" s="77">
        <f t="shared" si="10"/>
        <v>89.550000000000011</v>
      </c>
      <c r="Q107" s="77">
        <f t="shared" si="10"/>
        <v>4.0510000000000002</v>
      </c>
      <c r="R107" s="77">
        <f t="shared" si="10"/>
        <v>0.23499999999999999</v>
      </c>
      <c r="S107" s="77">
        <f t="shared" si="10"/>
        <v>5.4649999999999999</v>
      </c>
      <c r="T107" s="27"/>
      <c r="U107" s="3"/>
      <c r="V107" s="3"/>
    </row>
    <row r="108" spans="1:22" ht="26.25" x14ac:dyDescent="0.2">
      <c r="B108" s="173"/>
      <c r="C108" s="172" t="s">
        <v>95</v>
      </c>
      <c r="D108" s="174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27"/>
      <c r="U108" s="3"/>
      <c r="V108" s="3"/>
    </row>
    <row r="109" spans="1:22" ht="26.25" x14ac:dyDescent="0.2">
      <c r="B109" s="65"/>
      <c r="C109" s="71" t="s">
        <v>75</v>
      </c>
      <c r="D109" s="67" t="s">
        <v>66</v>
      </c>
      <c r="E109" s="69">
        <v>43</v>
      </c>
      <c r="F109" s="69">
        <v>0.91</v>
      </c>
      <c r="G109" s="69">
        <v>0.15</v>
      </c>
      <c r="H109" s="69">
        <v>10.3</v>
      </c>
      <c r="I109" s="69">
        <v>0.08</v>
      </c>
      <c r="J109" s="69">
        <v>0.11</v>
      </c>
      <c r="K109" s="69">
        <v>53.2</v>
      </c>
      <c r="L109" s="69">
        <v>0</v>
      </c>
      <c r="M109" s="69">
        <v>0.46</v>
      </c>
      <c r="N109" s="69">
        <v>74.8</v>
      </c>
      <c r="O109" s="69">
        <v>50.6</v>
      </c>
      <c r="P109" s="69">
        <v>28.6</v>
      </c>
      <c r="Q109" s="69">
        <v>1.8</v>
      </c>
      <c r="R109" s="69">
        <v>0.01</v>
      </c>
      <c r="S109" s="69">
        <v>0.66</v>
      </c>
      <c r="T109" s="27"/>
      <c r="U109" s="3"/>
      <c r="V109" s="3"/>
    </row>
    <row r="110" spans="1:22" ht="26.25" x14ac:dyDescent="0.2">
      <c r="B110" s="120"/>
      <c r="C110" s="121" t="s">
        <v>43</v>
      </c>
      <c r="D110" s="148">
        <f>D109+D107+D97</f>
        <v>1590</v>
      </c>
      <c r="E110" s="122">
        <f>E97+E107+E109</f>
        <v>1661.2</v>
      </c>
      <c r="F110" s="122">
        <f t="shared" ref="F110:S110" si="11">F97+F107+F109</f>
        <v>42.739999999999995</v>
      </c>
      <c r="G110" s="122">
        <f t="shared" si="11"/>
        <v>62.57</v>
      </c>
      <c r="H110" s="122">
        <f t="shared" si="11"/>
        <v>221.70999999999998</v>
      </c>
      <c r="I110" s="122">
        <f t="shared" si="11"/>
        <v>0.55100000000000005</v>
      </c>
      <c r="J110" s="122">
        <f t="shared" si="11"/>
        <v>0.67400000000000004</v>
      </c>
      <c r="K110" s="122">
        <f t="shared" si="11"/>
        <v>96.62</v>
      </c>
      <c r="L110" s="122">
        <f t="shared" si="11"/>
        <v>0.93300000000000005</v>
      </c>
      <c r="M110" s="122">
        <f t="shared" si="11"/>
        <v>5.5785999999999998</v>
      </c>
      <c r="N110" s="122">
        <f t="shared" si="11"/>
        <v>572.46999999999991</v>
      </c>
      <c r="O110" s="122">
        <f t="shared" si="11"/>
        <v>696.18</v>
      </c>
      <c r="P110" s="122">
        <f t="shared" si="11"/>
        <v>198.15</v>
      </c>
      <c r="Q110" s="122">
        <f t="shared" si="11"/>
        <v>8.1310000000000002</v>
      </c>
      <c r="R110" s="122">
        <f t="shared" si="11"/>
        <v>0.26300000000000001</v>
      </c>
      <c r="S110" s="122">
        <f t="shared" si="11"/>
        <v>11.952999999999999</v>
      </c>
      <c r="T110" s="28"/>
      <c r="U110" s="3"/>
      <c r="V110" s="3"/>
    </row>
    <row r="111" spans="1:22" ht="26.25" x14ac:dyDescent="0.4">
      <c r="B111" s="55"/>
      <c r="C111" s="42"/>
      <c r="D111" s="123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24"/>
      <c r="U111" s="3"/>
      <c r="V111" s="3"/>
    </row>
    <row r="112" spans="1:22" ht="26.25" x14ac:dyDescent="0.4">
      <c r="B112" s="124"/>
      <c r="C112" s="113" t="s">
        <v>46</v>
      </c>
      <c r="D112" s="12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21"/>
      <c r="U112" s="3"/>
      <c r="V112" s="3"/>
    </row>
    <row r="113" spans="2:22" ht="26.25" x14ac:dyDescent="0.4">
      <c r="B113" s="126"/>
      <c r="C113" s="117" t="s">
        <v>1</v>
      </c>
      <c r="D113" s="12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8"/>
      <c r="T113" s="22"/>
      <c r="U113" s="3"/>
      <c r="V113" s="3"/>
    </row>
    <row r="114" spans="2:22" ht="25.5" x14ac:dyDescent="0.25">
      <c r="B114" s="209" t="s">
        <v>2</v>
      </c>
      <c r="C114" s="209" t="s">
        <v>3</v>
      </c>
      <c r="D114" s="224" t="s">
        <v>4</v>
      </c>
      <c r="E114" s="225" t="s">
        <v>5</v>
      </c>
      <c r="F114" s="221" t="s">
        <v>6</v>
      </c>
      <c r="G114" s="222"/>
      <c r="H114" s="223"/>
      <c r="I114" s="221" t="s">
        <v>7</v>
      </c>
      <c r="J114" s="222"/>
      <c r="K114" s="222"/>
      <c r="L114" s="222"/>
      <c r="M114" s="223"/>
      <c r="N114" s="221" t="s">
        <v>8</v>
      </c>
      <c r="O114" s="222"/>
      <c r="P114" s="222"/>
      <c r="Q114" s="222"/>
      <c r="R114" s="222"/>
      <c r="S114" s="223"/>
      <c r="T114" s="21"/>
      <c r="U114" s="3"/>
      <c r="V114" s="3"/>
    </row>
    <row r="115" spans="2:22" ht="25.5" x14ac:dyDescent="0.25">
      <c r="B115" s="209"/>
      <c r="C115" s="209"/>
      <c r="D115" s="211"/>
      <c r="E115" s="220"/>
      <c r="F115" s="64" t="s">
        <v>9</v>
      </c>
      <c r="G115" s="64" t="s">
        <v>10</v>
      </c>
      <c r="H115" s="64" t="s">
        <v>11</v>
      </c>
      <c r="I115" s="64" t="s">
        <v>12</v>
      </c>
      <c r="J115" s="64" t="s">
        <v>13</v>
      </c>
      <c r="K115" s="64" t="s">
        <v>14</v>
      </c>
      <c r="L115" s="64" t="s">
        <v>15</v>
      </c>
      <c r="M115" s="64" t="s">
        <v>16</v>
      </c>
      <c r="N115" s="64" t="s">
        <v>17</v>
      </c>
      <c r="O115" s="64" t="s">
        <v>18</v>
      </c>
      <c r="P115" s="64" t="s">
        <v>19</v>
      </c>
      <c r="Q115" s="64" t="s">
        <v>20</v>
      </c>
      <c r="R115" s="64" t="s">
        <v>21</v>
      </c>
      <c r="S115" s="64" t="s">
        <v>22</v>
      </c>
      <c r="T115" s="21"/>
      <c r="U115" s="3"/>
      <c r="V115" s="3"/>
    </row>
    <row r="116" spans="2:22" ht="25.5" x14ac:dyDescent="0.25">
      <c r="B116" s="159"/>
      <c r="C116" s="159" t="s">
        <v>24</v>
      </c>
      <c r="D116" s="156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21"/>
      <c r="U116" s="3"/>
      <c r="V116" s="3"/>
    </row>
    <row r="117" spans="2:22" ht="52.5" x14ac:dyDescent="0.25">
      <c r="B117" s="70">
        <v>53</v>
      </c>
      <c r="C117" s="73" t="s">
        <v>99</v>
      </c>
      <c r="D117" s="67" t="s">
        <v>69</v>
      </c>
      <c r="E117" s="69">
        <v>195.1</v>
      </c>
      <c r="F117" s="69">
        <v>6.98</v>
      </c>
      <c r="G117" s="69">
        <v>7.65</v>
      </c>
      <c r="H117" s="69">
        <v>24.66</v>
      </c>
      <c r="I117" s="69">
        <v>0.08</v>
      </c>
      <c r="J117" s="69">
        <v>0.28999999999999998</v>
      </c>
      <c r="K117" s="80">
        <v>2.5499999999999998</v>
      </c>
      <c r="L117" s="69">
        <v>0.06</v>
      </c>
      <c r="M117" s="69">
        <v>1.9E-2</v>
      </c>
      <c r="N117" s="69">
        <v>239.3</v>
      </c>
      <c r="O117" s="69">
        <v>177.01</v>
      </c>
      <c r="P117" s="69">
        <v>27.97</v>
      </c>
      <c r="Q117" s="69">
        <v>0.8</v>
      </c>
      <c r="R117" s="69">
        <v>1.7000000000000001E-2</v>
      </c>
      <c r="S117" s="69">
        <v>0.23</v>
      </c>
      <c r="T117" s="21"/>
      <c r="U117" s="3"/>
      <c r="V117" s="3"/>
    </row>
    <row r="118" spans="2:22" ht="26.25" x14ac:dyDescent="0.2">
      <c r="B118" s="65"/>
      <c r="C118" s="71" t="s">
        <v>105</v>
      </c>
      <c r="D118" s="67" t="s">
        <v>106</v>
      </c>
      <c r="E118" s="69">
        <v>33</v>
      </c>
      <c r="F118" s="69">
        <v>0.31</v>
      </c>
      <c r="G118" s="69">
        <v>6.0000000000000001E-3</v>
      </c>
      <c r="H118" s="69">
        <v>0.3</v>
      </c>
      <c r="I118" s="69">
        <v>0.05</v>
      </c>
      <c r="J118" s="69">
        <v>0.15</v>
      </c>
      <c r="K118" s="69">
        <v>0.18</v>
      </c>
      <c r="L118" s="69">
        <v>6</v>
      </c>
      <c r="M118" s="69">
        <v>0.6</v>
      </c>
      <c r="N118" s="69">
        <v>79.2</v>
      </c>
      <c r="O118" s="69">
        <v>118.8</v>
      </c>
      <c r="P118" s="69">
        <v>18</v>
      </c>
      <c r="Q118" s="69">
        <v>0</v>
      </c>
      <c r="R118" s="69">
        <v>0</v>
      </c>
      <c r="S118" s="69">
        <v>0.36</v>
      </c>
      <c r="T118" s="27"/>
      <c r="U118" s="3"/>
      <c r="V118" s="3"/>
    </row>
    <row r="119" spans="2:22" ht="26.25" x14ac:dyDescent="0.2">
      <c r="B119" s="65">
        <v>269</v>
      </c>
      <c r="C119" s="73" t="s">
        <v>33</v>
      </c>
      <c r="D119" s="67" t="s">
        <v>65</v>
      </c>
      <c r="E119" s="69">
        <v>154</v>
      </c>
      <c r="F119" s="74">
        <v>3.77</v>
      </c>
      <c r="G119" s="69">
        <v>3.93</v>
      </c>
      <c r="H119" s="74">
        <v>25.92</v>
      </c>
      <c r="I119" s="74">
        <v>0.05</v>
      </c>
      <c r="J119" s="74">
        <v>0.04</v>
      </c>
      <c r="K119" s="74">
        <v>1.58</v>
      </c>
      <c r="L119" s="69">
        <v>0</v>
      </c>
      <c r="M119" s="69">
        <v>0</v>
      </c>
      <c r="N119" s="74">
        <v>152.22</v>
      </c>
      <c r="O119" s="74">
        <v>124.56</v>
      </c>
      <c r="P119" s="74">
        <v>21.34</v>
      </c>
      <c r="Q119" s="74">
        <v>0.4</v>
      </c>
      <c r="R119" s="74">
        <v>8.9999999999999993E-3</v>
      </c>
      <c r="S119" s="69">
        <v>0.47799999999999998</v>
      </c>
      <c r="T119" s="27"/>
      <c r="U119" s="3"/>
      <c r="V119" s="3"/>
    </row>
    <row r="120" spans="2:22" ht="26.25" x14ac:dyDescent="0.2">
      <c r="B120" s="65"/>
      <c r="C120" s="71" t="s">
        <v>64</v>
      </c>
      <c r="D120" s="75" t="s">
        <v>66</v>
      </c>
      <c r="E120" s="69">
        <v>48</v>
      </c>
      <c r="F120" s="69">
        <v>0.4</v>
      </c>
      <c r="G120" s="69">
        <v>0.4</v>
      </c>
      <c r="H120" s="69">
        <v>9.8000000000000007</v>
      </c>
      <c r="I120" s="69">
        <v>0.06</v>
      </c>
      <c r="J120" s="69">
        <v>0.04</v>
      </c>
      <c r="K120" s="69">
        <v>10</v>
      </c>
      <c r="L120" s="69">
        <v>0</v>
      </c>
      <c r="M120" s="69">
        <v>0.4</v>
      </c>
      <c r="N120" s="69">
        <v>32</v>
      </c>
      <c r="O120" s="69">
        <v>22</v>
      </c>
      <c r="P120" s="69">
        <v>18</v>
      </c>
      <c r="Q120" s="69">
        <v>0</v>
      </c>
      <c r="R120" s="69">
        <v>0</v>
      </c>
      <c r="S120" s="69">
        <v>4.4000000000000004</v>
      </c>
      <c r="T120" s="27"/>
      <c r="U120" s="3"/>
      <c r="V120" s="3"/>
    </row>
    <row r="121" spans="2:22" ht="26.25" x14ac:dyDescent="0.2">
      <c r="B121" s="70"/>
      <c r="C121" s="71" t="s">
        <v>29</v>
      </c>
      <c r="D121" s="67" t="s">
        <v>70</v>
      </c>
      <c r="E121" s="69">
        <v>49</v>
      </c>
      <c r="F121" s="69">
        <v>1.62</v>
      </c>
      <c r="G121" s="69">
        <v>0.2</v>
      </c>
      <c r="H121" s="69">
        <v>9.76</v>
      </c>
      <c r="I121" s="72">
        <v>6.6000000000000003E-2</v>
      </c>
      <c r="J121" s="72">
        <v>3.5999999999999997E-2</v>
      </c>
      <c r="K121" s="69">
        <v>0</v>
      </c>
      <c r="L121" s="69">
        <v>0</v>
      </c>
      <c r="M121" s="69">
        <v>0</v>
      </c>
      <c r="N121" s="69">
        <v>12</v>
      </c>
      <c r="O121" s="69">
        <v>39</v>
      </c>
      <c r="P121" s="69">
        <v>8.4</v>
      </c>
      <c r="Q121" s="69">
        <v>1.1000000000000001</v>
      </c>
      <c r="R121" s="69">
        <v>0</v>
      </c>
      <c r="S121" s="69">
        <v>0.66</v>
      </c>
      <c r="T121" s="27"/>
      <c r="U121" s="3"/>
      <c r="V121" s="3"/>
    </row>
    <row r="122" spans="2:22" ht="26.25" x14ac:dyDescent="0.2">
      <c r="B122" s="65"/>
      <c r="C122" s="76" t="s">
        <v>36</v>
      </c>
      <c r="D122" s="151">
        <v>630</v>
      </c>
      <c r="E122" s="77">
        <f>SUM(E117:E121)</f>
        <v>479.1</v>
      </c>
      <c r="F122" s="77">
        <f t="shared" ref="F122:S122" si="12">SUM(F117:F121)</f>
        <v>13.080000000000002</v>
      </c>
      <c r="G122" s="77">
        <f t="shared" si="12"/>
        <v>12.186</v>
      </c>
      <c r="H122" s="77">
        <f t="shared" si="12"/>
        <v>70.440000000000012</v>
      </c>
      <c r="I122" s="77">
        <f t="shared" si="12"/>
        <v>0.30599999999999999</v>
      </c>
      <c r="J122" s="77">
        <f t="shared" si="12"/>
        <v>0.55599999999999994</v>
      </c>
      <c r="K122" s="77">
        <f t="shared" si="12"/>
        <v>14.31</v>
      </c>
      <c r="L122" s="77">
        <f t="shared" si="12"/>
        <v>6.06</v>
      </c>
      <c r="M122" s="77">
        <f t="shared" si="12"/>
        <v>1.0190000000000001</v>
      </c>
      <c r="N122" s="77">
        <f t="shared" si="12"/>
        <v>514.72</v>
      </c>
      <c r="O122" s="77">
        <f t="shared" si="12"/>
        <v>481.37</v>
      </c>
      <c r="P122" s="77">
        <f t="shared" si="12"/>
        <v>93.710000000000008</v>
      </c>
      <c r="Q122" s="77">
        <f t="shared" si="12"/>
        <v>2.3000000000000003</v>
      </c>
      <c r="R122" s="77">
        <f t="shared" si="12"/>
        <v>2.6000000000000002E-2</v>
      </c>
      <c r="S122" s="77">
        <f t="shared" si="12"/>
        <v>6.1280000000000001</v>
      </c>
      <c r="T122" s="27"/>
      <c r="U122" s="3"/>
      <c r="V122" s="3"/>
    </row>
    <row r="123" spans="2:22" ht="26.25" x14ac:dyDescent="0.2">
      <c r="B123" s="158"/>
      <c r="C123" s="159" t="s">
        <v>27</v>
      </c>
      <c r="D123" s="160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 t="s">
        <v>31</v>
      </c>
      <c r="O123" s="161"/>
      <c r="P123" s="161"/>
      <c r="Q123" s="161"/>
      <c r="R123" s="161"/>
      <c r="S123" s="161"/>
      <c r="T123" s="28"/>
      <c r="U123" s="3"/>
      <c r="V123" s="3"/>
    </row>
    <row r="124" spans="2:22" ht="52.5" x14ac:dyDescent="0.2">
      <c r="B124" s="150">
        <v>66</v>
      </c>
      <c r="C124" s="71" t="s">
        <v>100</v>
      </c>
      <c r="D124" s="67" t="s">
        <v>91</v>
      </c>
      <c r="E124" s="69">
        <v>101.75</v>
      </c>
      <c r="F124" s="69">
        <v>2.0150000000000001</v>
      </c>
      <c r="G124" s="69">
        <v>5.95</v>
      </c>
      <c r="H124" s="69">
        <v>8.35</v>
      </c>
      <c r="I124" s="69">
        <v>6.25E-2</v>
      </c>
      <c r="J124" s="69">
        <v>0.05</v>
      </c>
      <c r="K124" s="69">
        <v>5.8250000000000002</v>
      </c>
      <c r="L124" s="69">
        <v>0.06</v>
      </c>
      <c r="M124" s="69">
        <v>0.23499999999999999</v>
      </c>
      <c r="N124" s="69">
        <v>58.25</v>
      </c>
      <c r="O124" s="69">
        <v>55</v>
      </c>
      <c r="P124" s="69">
        <v>3.125</v>
      </c>
      <c r="Q124" s="69">
        <v>7.0000000000000007E-2</v>
      </c>
      <c r="R124" s="69">
        <v>0.01</v>
      </c>
      <c r="S124" s="69">
        <v>0.82499999999999996</v>
      </c>
      <c r="T124" s="30"/>
      <c r="U124" s="3"/>
      <c r="V124" s="3"/>
    </row>
    <row r="125" spans="2:22" ht="26.25" x14ac:dyDescent="0.2">
      <c r="B125" s="65">
        <v>241</v>
      </c>
      <c r="C125" s="96" t="s">
        <v>52</v>
      </c>
      <c r="D125" s="67" t="s">
        <v>65</v>
      </c>
      <c r="E125" s="68">
        <v>214</v>
      </c>
      <c r="F125" s="68">
        <v>4.2699999999999996</v>
      </c>
      <c r="G125" s="68">
        <v>8.08</v>
      </c>
      <c r="H125" s="68">
        <v>31.07</v>
      </c>
      <c r="I125" s="68">
        <v>0.17</v>
      </c>
      <c r="J125" s="68">
        <v>0.1</v>
      </c>
      <c r="K125" s="68">
        <v>21.36</v>
      </c>
      <c r="L125" s="68">
        <v>0</v>
      </c>
      <c r="M125" s="68">
        <v>0.3</v>
      </c>
      <c r="N125" s="68">
        <v>49.988</v>
      </c>
      <c r="O125" s="68">
        <v>104.43</v>
      </c>
      <c r="P125" s="68">
        <v>12.88</v>
      </c>
      <c r="Q125" s="68">
        <v>0</v>
      </c>
      <c r="R125" s="68">
        <v>0</v>
      </c>
      <c r="S125" s="68">
        <v>1.23</v>
      </c>
      <c r="T125" s="27"/>
      <c r="U125" s="3"/>
      <c r="V125" s="3"/>
    </row>
    <row r="126" spans="2:22" ht="26.25" x14ac:dyDescent="0.2">
      <c r="B126" s="70"/>
      <c r="C126" s="71" t="s">
        <v>93</v>
      </c>
      <c r="D126" s="67" t="s">
        <v>66</v>
      </c>
      <c r="E126" s="69">
        <v>221</v>
      </c>
      <c r="F126" s="69">
        <v>12.8</v>
      </c>
      <c r="G126" s="69">
        <v>15.6</v>
      </c>
      <c r="H126" s="69">
        <v>6.5</v>
      </c>
      <c r="I126" s="74">
        <v>0.05</v>
      </c>
      <c r="J126" s="74">
        <v>0.2</v>
      </c>
      <c r="K126" s="69">
        <v>0.38</v>
      </c>
      <c r="L126" s="69">
        <v>0.37</v>
      </c>
      <c r="M126" s="69">
        <v>2.16</v>
      </c>
      <c r="N126" s="69">
        <v>18.989999999999998</v>
      </c>
      <c r="O126" s="69">
        <v>66.88</v>
      </c>
      <c r="P126" s="69">
        <v>11.27</v>
      </c>
      <c r="Q126" s="69">
        <v>1.5</v>
      </c>
      <c r="R126" s="69">
        <v>0.01</v>
      </c>
      <c r="S126" s="69">
        <v>0.68</v>
      </c>
      <c r="T126" s="27"/>
      <c r="U126" s="3"/>
      <c r="V126" s="3"/>
    </row>
    <row r="127" spans="2:22" ht="26.25" x14ac:dyDescent="0.2">
      <c r="B127" s="70"/>
      <c r="C127" s="73" t="s">
        <v>77</v>
      </c>
      <c r="D127" s="67" t="s">
        <v>66</v>
      </c>
      <c r="E127" s="69">
        <v>97</v>
      </c>
      <c r="F127" s="69">
        <v>1.2</v>
      </c>
      <c r="G127" s="69">
        <v>7</v>
      </c>
      <c r="H127" s="69">
        <v>7.4</v>
      </c>
      <c r="I127" s="69">
        <v>0</v>
      </c>
      <c r="J127" s="69">
        <v>0</v>
      </c>
      <c r="K127" s="69">
        <v>0</v>
      </c>
      <c r="L127" s="69">
        <v>0.2</v>
      </c>
      <c r="M127" s="69">
        <v>1.5860000000000001</v>
      </c>
      <c r="N127" s="69">
        <v>9.1999999999999993</v>
      </c>
      <c r="O127" s="69">
        <v>1.5</v>
      </c>
      <c r="P127" s="69">
        <v>0</v>
      </c>
      <c r="Q127" s="69">
        <v>1.06</v>
      </c>
      <c r="R127" s="69">
        <v>1.2E-2</v>
      </c>
      <c r="S127" s="69">
        <v>0.01</v>
      </c>
      <c r="T127" s="27"/>
      <c r="U127" s="3"/>
      <c r="V127" s="3"/>
    </row>
    <row r="128" spans="2:22" ht="52.5" x14ac:dyDescent="0.2">
      <c r="B128" s="65">
        <v>283</v>
      </c>
      <c r="C128" s="81" t="s">
        <v>28</v>
      </c>
      <c r="D128" s="67" t="s">
        <v>65</v>
      </c>
      <c r="E128" s="69">
        <v>114</v>
      </c>
      <c r="F128" s="69">
        <v>0.56000000000000005</v>
      </c>
      <c r="G128" s="69">
        <v>0</v>
      </c>
      <c r="H128" s="69">
        <v>27.98</v>
      </c>
      <c r="I128" s="69">
        <v>1.6E-2</v>
      </c>
      <c r="J128" s="69">
        <v>0.08</v>
      </c>
      <c r="K128" s="69">
        <v>0.72599999999999998</v>
      </c>
      <c r="L128" s="69">
        <v>0</v>
      </c>
      <c r="M128" s="69">
        <v>0</v>
      </c>
      <c r="N128" s="69">
        <v>32.479999999999997</v>
      </c>
      <c r="O128" s="69">
        <v>23.44</v>
      </c>
      <c r="P128" s="69">
        <v>7.46</v>
      </c>
      <c r="Q128" s="69">
        <v>0.02</v>
      </c>
      <c r="R128" s="74">
        <v>2.1999999999999999E-2</v>
      </c>
      <c r="S128" s="69">
        <v>0.69799999999999995</v>
      </c>
      <c r="T128" s="27"/>
      <c r="U128" s="3"/>
      <c r="V128" s="3"/>
    </row>
    <row r="129" spans="2:22" ht="26.25" x14ac:dyDescent="0.2">
      <c r="B129" s="70"/>
      <c r="C129" s="71" t="s">
        <v>29</v>
      </c>
      <c r="D129" s="67" t="s">
        <v>70</v>
      </c>
      <c r="E129" s="69">
        <v>49</v>
      </c>
      <c r="F129" s="69">
        <v>1.62</v>
      </c>
      <c r="G129" s="69">
        <v>0.2</v>
      </c>
      <c r="H129" s="69">
        <v>9.76</v>
      </c>
      <c r="I129" s="72">
        <v>6.6000000000000003E-2</v>
      </c>
      <c r="J129" s="72">
        <v>3.5999999999999997E-2</v>
      </c>
      <c r="K129" s="69">
        <v>0</v>
      </c>
      <c r="L129" s="69">
        <v>0</v>
      </c>
      <c r="M129" s="69">
        <v>0</v>
      </c>
      <c r="N129" s="69">
        <v>12</v>
      </c>
      <c r="O129" s="69">
        <v>39</v>
      </c>
      <c r="P129" s="69">
        <v>8.4</v>
      </c>
      <c r="Q129" s="69">
        <v>1.1000000000000001</v>
      </c>
      <c r="R129" s="69">
        <v>0</v>
      </c>
      <c r="S129" s="69">
        <v>0.66</v>
      </c>
      <c r="T129" s="27"/>
      <c r="U129" s="3"/>
      <c r="V129" s="3"/>
    </row>
    <row r="130" spans="2:22" ht="26.25" x14ac:dyDescent="0.2">
      <c r="B130" s="70"/>
      <c r="C130" s="81" t="s">
        <v>25</v>
      </c>
      <c r="D130" s="82" t="s">
        <v>94</v>
      </c>
      <c r="E130" s="69">
        <v>75</v>
      </c>
      <c r="F130" s="69">
        <v>3.9</v>
      </c>
      <c r="G130" s="69">
        <v>0.9</v>
      </c>
      <c r="H130" s="69">
        <v>12</v>
      </c>
      <c r="I130" s="72">
        <v>5.3999999999999999E-2</v>
      </c>
      <c r="J130" s="72">
        <v>1.7999999999999999E-2</v>
      </c>
      <c r="K130" s="69">
        <v>0</v>
      </c>
      <c r="L130" s="69">
        <v>0</v>
      </c>
      <c r="M130" s="69">
        <v>0.27</v>
      </c>
      <c r="N130" s="69">
        <v>10.5</v>
      </c>
      <c r="O130" s="69">
        <v>47.4</v>
      </c>
      <c r="P130" s="69">
        <v>5.0999999999999996</v>
      </c>
      <c r="Q130" s="69">
        <v>0.36</v>
      </c>
      <c r="R130" s="69">
        <v>0</v>
      </c>
      <c r="S130" s="69">
        <v>1.17</v>
      </c>
      <c r="T130" s="27"/>
      <c r="U130" s="3"/>
      <c r="V130" s="3"/>
    </row>
    <row r="131" spans="2:22" ht="26.25" x14ac:dyDescent="0.2">
      <c r="B131" s="119"/>
      <c r="C131" s="76" t="s">
        <v>38</v>
      </c>
      <c r="D131" s="151">
        <v>910</v>
      </c>
      <c r="E131" s="77">
        <f>SUM(E124:E130)</f>
        <v>871.75</v>
      </c>
      <c r="F131" s="77">
        <f t="shared" ref="F131:S131" si="13">SUM(F124:F130)</f>
        <v>26.364999999999998</v>
      </c>
      <c r="G131" s="77">
        <f t="shared" si="13"/>
        <v>37.730000000000004</v>
      </c>
      <c r="H131" s="77">
        <f t="shared" si="13"/>
        <v>103.06</v>
      </c>
      <c r="I131" s="77">
        <f t="shared" si="13"/>
        <v>0.41850000000000004</v>
      </c>
      <c r="J131" s="77">
        <f t="shared" si="13"/>
        <v>0.48400000000000004</v>
      </c>
      <c r="K131" s="77">
        <f t="shared" si="13"/>
        <v>28.290999999999997</v>
      </c>
      <c r="L131" s="77">
        <f t="shared" si="13"/>
        <v>0.63</v>
      </c>
      <c r="M131" s="77">
        <f t="shared" si="13"/>
        <v>4.5510000000000002</v>
      </c>
      <c r="N131" s="77">
        <f t="shared" si="13"/>
        <v>191.40799999999999</v>
      </c>
      <c r="O131" s="77">
        <f t="shared" si="13"/>
        <v>337.65</v>
      </c>
      <c r="P131" s="77">
        <f t="shared" si="13"/>
        <v>48.234999999999999</v>
      </c>
      <c r="Q131" s="77">
        <f t="shared" si="13"/>
        <v>4.1100000000000003</v>
      </c>
      <c r="R131" s="77">
        <f t="shared" si="13"/>
        <v>5.3999999999999999E-2</v>
      </c>
      <c r="S131" s="77">
        <f t="shared" si="13"/>
        <v>5.2729999999999997</v>
      </c>
      <c r="T131" s="27"/>
      <c r="U131" s="3"/>
      <c r="V131" s="3"/>
    </row>
    <row r="132" spans="2:22" ht="26.25" x14ac:dyDescent="0.2">
      <c r="B132" s="173"/>
      <c r="C132" s="172" t="s">
        <v>95</v>
      </c>
      <c r="D132" s="159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27"/>
      <c r="U132" s="3"/>
      <c r="V132" s="3"/>
    </row>
    <row r="133" spans="2:22" ht="26.25" x14ac:dyDescent="0.2">
      <c r="B133" s="65"/>
      <c r="C133" s="71" t="s">
        <v>75</v>
      </c>
      <c r="D133" s="67" t="s">
        <v>66</v>
      </c>
      <c r="E133" s="69">
        <v>43</v>
      </c>
      <c r="F133" s="69">
        <v>0.91</v>
      </c>
      <c r="G133" s="69">
        <v>0.15</v>
      </c>
      <c r="H133" s="69">
        <v>10.3</v>
      </c>
      <c r="I133" s="69">
        <v>0.08</v>
      </c>
      <c r="J133" s="69">
        <v>0.11</v>
      </c>
      <c r="K133" s="69">
        <v>53.2</v>
      </c>
      <c r="L133" s="69">
        <v>0</v>
      </c>
      <c r="M133" s="69">
        <v>0.46</v>
      </c>
      <c r="N133" s="69">
        <v>74.8</v>
      </c>
      <c r="O133" s="69">
        <v>50.6</v>
      </c>
      <c r="P133" s="69">
        <v>28.6</v>
      </c>
      <c r="Q133" s="69">
        <v>1.8</v>
      </c>
      <c r="R133" s="69">
        <v>0.01</v>
      </c>
      <c r="S133" s="69">
        <v>0.66</v>
      </c>
      <c r="T133" s="27"/>
      <c r="U133" s="3"/>
      <c r="V133" s="3"/>
    </row>
    <row r="134" spans="2:22" ht="26.25" x14ac:dyDescent="0.2">
      <c r="B134" s="65"/>
      <c r="C134" s="127" t="s">
        <v>39</v>
      </c>
      <c r="D134" s="148">
        <f>D122+D131+D133</f>
        <v>1640</v>
      </c>
      <c r="E134" s="77">
        <f>E122+E131+E133</f>
        <v>1393.85</v>
      </c>
      <c r="F134" s="77">
        <f t="shared" ref="F134:S134" si="14">F122+F131+F133</f>
        <v>40.354999999999997</v>
      </c>
      <c r="G134" s="77">
        <f t="shared" si="14"/>
        <v>50.066000000000003</v>
      </c>
      <c r="H134" s="77">
        <f t="shared" si="14"/>
        <v>183.8</v>
      </c>
      <c r="I134" s="77">
        <f t="shared" si="14"/>
        <v>0.80449999999999999</v>
      </c>
      <c r="J134" s="77">
        <f t="shared" si="14"/>
        <v>1.1500000000000001</v>
      </c>
      <c r="K134" s="77">
        <f t="shared" si="14"/>
        <v>95.801000000000002</v>
      </c>
      <c r="L134" s="77">
        <f t="shared" si="14"/>
        <v>6.6899999999999995</v>
      </c>
      <c r="M134" s="77">
        <f t="shared" si="14"/>
        <v>6.03</v>
      </c>
      <c r="N134" s="77">
        <f t="shared" si="14"/>
        <v>780.928</v>
      </c>
      <c r="O134" s="77">
        <f t="shared" si="14"/>
        <v>869.62</v>
      </c>
      <c r="P134" s="77">
        <f t="shared" si="14"/>
        <v>170.54499999999999</v>
      </c>
      <c r="Q134" s="77">
        <f t="shared" si="14"/>
        <v>8.2100000000000009</v>
      </c>
      <c r="R134" s="77">
        <f t="shared" si="14"/>
        <v>0.09</v>
      </c>
      <c r="S134" s="77">
        <f t="shared" si="14"/>
        <v>12.061</v>
      </c>
      <c r="T134" s="28"/>
      <c r="U134" s="3"/>
      <c r="V134" s="3"/>
    </row>
    <row r="135" spans="2:22" ht="26.25" x14ac:dyDescent="0.2">
      <c r="B135" s="184"/>
      <c r="C135" s="185"/>
      <c r="D135" s="186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28"/>
      <c r="U135" s="3"/>
      <c r="V135" s="3"/>
    </row>
    <row r="136" spans="2:22" ht="26.25" x14ac:dyDescent="0.4">
      <c r="B136" s="128"/>
      <c r="C136" s="129" t="s">
        <v>48</v>
      </c>
      <c r="D136" s="130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28"/>
      <c r="U136" s="3"/>
      <c r="V136" s="3"/>
    </row>
    <row r="137" spans="2:22" ht="26.25" x14ac:dyDescent="0.4">
      <c r="B137" s="132"/>
      <c r="C137" s="117" t="s">
        <v>1</v>
      </c>
      <c r="D137" s="133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5"/>
      <c r="T137" s="22"/>
      <c r="U137" s="3"/>
      <c r="V137" s="3"/>
    </row>
    <row r="138" spans="2:22" ht="25.5" x14ac:dyDescent="0.25">
      <c r="B138" s="209" t="s">
        <v>2</v>
      </c>
      <c r="C138" s="209" t="s">
        <v>3</v>
      </c>
      <c r="D138" s="224" t="s">
        <v>4</v>
      </c>
      <c r="E138" s="225" t="s">
        <v>5</v>
      </c>
      <c r="F138" s="221" t="s">
        <v>6</v>
      </c>
      <c r="G138" s="222"/>
      <c r="H138" s="223"/>
      <c r="I138" s="221" t="s">
        <v>7</v>
      </c>
      <c r="J138" s="222"/>
      <c r="K138" s="222"/>
      <c r="L138" s="222"/>
      <c r="M138" s="223"/>
      <c r="N138" s="221" t="s">
        <v>8</v>
      </c>
      <c r="O138" s="222"/>
      <c r="P138" s="222"/>
      <c r="Q138" s="222"/>
      <c r="R138" s="222"/>
      <c r="S138" s="223"/>
      <c r="T138" s="21"/>
      <c r="U138" s="3"/>
      <c r="V138" s="3"/>
    </row>
    <row r="139" spans="2:22" ht="25.5" x14ac:dyDescent="0.25">
      <c r="B139" s="209"/>
      <c r="C139" s="209"/>
      <c r="D139" s="211"/>
      <c r="E139" s="220"/>
      <c r="F139" s="64" t="s">
        <v>9</v>
      </c>
      <c r="G139" s="64" t="s">
        <v>10</v>
      </c>
      <c r="H139" s="64" t="s">
        <v>11</v>
      </c>
      <c r="I139" s="64" t="s">
        <v>12</v>
      </c>
      <c r="J139" s="64" t="s">
        <v>13</v>
      </c>
      <c r="K139" s="64" t="s">
        <v>14</v>
      </c>
      <c r="L139" s="64" t="s">
        <v>15</v>
      </c>
      <c r="M139" s="64" t="s">
        <v>16</v>
      </c>
      <c r="N139" s="64" t="s">
        <v>17</v>
      </c>
      <c r="O139" s="64" t="s">
        <v>18</v>
      </c>
      <c r="P139" s="64" t="s">
        <v>19</v>
      </c>
      <c r="Q139" s="64" t="s">
        <v>20</v>
      </c>
      <c r="R139" s="64" t="s">
        <v>21</v>
      </c>
      <c r="S139" s="64" t="s">
        <v>22</v>
      </c>
      <c r="T139" s="21"/>
      <c r="U139" s="3"/>
      <c r="V139" s="3"/>
    </row>
    <row r="140" spans="2:22" ht="26.25" x14ac:dyDescent="0.25">
      <c r="B140" s="158"/>
      <c r="C140" s="155" t="s">
        <v>24</v>
      </c>
      <c r="D140" s="175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21"/>
      <c r="U140" s="3"/>
      <c r="V140" s="3"/>
    </row>
    <row r="141" spans="2:22" ht="52.5" x14ac:dyDescent="0.25">
      <c r="B141" s="65">
        <v>107</v>
      </c>
      <c r="C141" s="71" t="s">
        <v>42</v>
      </c>
      <c r="D141" s="105" t="s">
        <v>90</v>
      </c>
      <c r="E141" s="106">
        <v>222</v>
      </c>
      <c r="F141" s="106">
        <v>6.2</v>
      </c>
      <c r="G141" s="106">
        <v>8.0500000000000007</v>
      </c>
      <c r="H141" s="106">
        <v>31.09</v>
      </c>
      <c r="I141" s="106">
        <v>7.0000000000000007E-2</v>
      </c>
      <c r="J141" s="106">
        <v>3.5000000000000003E-2</v>
      </c>
      <c r="K141" s="106">
        <v>1.06</v>
      </c>
      <c r="L141" s="69">
        <v>0</v>
      </c>
      <c r="M141" s="106">
        <v>0.46600000000000003</v>
      </c>
      <c r="N141" s="106">
        <v>121.88</v>
      </c>
      <c r="O141" s="106">
        <v>107.44</v>
      </c>
      <c r="P141" s="106">
        <v>8.4499999999999993</v>
      </c>
      <c r="Q141" s="106">
        <v>0.2</v>
      </c>
      <c r="R141" s="106">
        <v>1.7999999999999999E-2</v>
      </c>
      <c r="S141" s="106">
        <v>0.45</v>
      </c>
      <c r="T141" s="22"/>
      <c r="U141" s="3"/>
      <c r="V141" s="3"/>
    </row>
    <row r="142" spans="2:22" ht="78.75" x14ac:dyDescent="0.2">
      <c r="B142" s="65"/>
      <c r="C142" s="71" t="s">
        <v>101</v>
      </c>
      <c r="D142" s="82" t="s">
        <v>74</v>
      </c>
      <c r="E142" s="69">
        <v>176</v>
      </c>
      <c r="F142" s="69">
        <v>1.72</v>
      </c>
      <c r="G142" s="69">
        <v>4.2</v>
      </c>
      <c r="H142" s="69">
        <v>32.9</v>
      </c>
      <c r="I142" s="72">
        <v>0.09</v>
      </c>
      <c r="J142" s="72">
        <v>0.06</v>
      </c>
      <c r="K142" s="69">
        <v>0</v>
      </c>
      <c r="L142" s="69">
        <v>0</v>
      </c>
      <c r="M142" s="69">
        <v>0.45</v>
      </c>
      <c r="N142" s="69">
        <v>11.2</v>
      </c>
      <c r="O142" s="69">
        <v>59.9</v>
      </c>
      <c r="P142" s="69">
        <v>9.1999999999999993</v>
      </c>
      <c r="Q142" s="69">
        <v>1</v>
      </c>
      <c r="R142" s="69">
        <v>0</v>
      </c>
      <c r="S142" s="69">
        <v>0.77</v>
      </c>
      <c r="T142" s="23"/>
      <c r="U142" s="3"/>
      <c r="V142" s="3"/>
    </row>
    <row r="143" spans="2:22" ht="26.25" x14ac:dyDescent="0.2">
      <c r="B143" s="65">
        <v>295</v>
      </c>
      <c r="C143" s="71" t="s">
        <v>50</v>
      </c>
      <c r="D143" s="67" t="s">
        <v>65</v>
      </c>
      <c r="E143" s="69">
        <v>67</v>
      </c>
      <c r="F143" s="69">
        <v>1.05</v>
      </c>
      <c r="G143" s="69">
        <v>1.2</v>
      </c>
      <c r="H143" s="69">
        <v>13.04</v>
      </c>
      <c r="I143" s="69">
        <v>0.04</v>
      </c>
      <c r="J143" s="69">
        <v>0.03</v>
      </c>
      <c r="K143" s="69">
        <v>1.33</v>
      </c>
      <c r="L143" s="69">
        <v>0</v>
      </c>
      <c r="M143" s="69">
        <v>0.1</v>
      </c>
      <c r="N143" s="69">
        <v>126.6</v>
      </c>
      <c r="O143" s="69">
        <v>92.8</v>
      </c>
      <c r="P143" s="69">
        <v>15.4</v>
      </c>
      <c r="Q143" s="69">
        <v>2.0299999999999998</v>
      </c>
      <c r="R143" s="69">
        <v>0</v>
      </c>
      <c r="S143" s="69">
        <v>0.41</v>
      </c>
      <c r="T143" s="23"/>
      <c r="U143" s="3"/>
      <c r="V143" s="3"/>
    </row>
    <row r="144" spans="2:22" ht="26.25" x14ac:dyDescent="0.2">
      <c r="B144" s="65"/>
      <c r="C144" s="71" t="s">
        <v>64</v>
      </c>
      <c r="D144" s="75" t="s">
        <v>66</v>
      </c>
      <c r="E144" s="69">
        <v>48</v>
      </c>
      <c r="F144" s="69">
        <v>0.4</v>
      </c>
      <c r="G144" s="69">
        <v>0.4</v>
      </c>
      <c r="H144" s="69">
        <v>9.8000000000000007</v>
      </c>
      <c r="I144" s="69">
        <v>0.06</v>
      </c>
      <c r="J144" s="69">
        <v>0.04</v>
      </c>
      <c r="K144" s="69">
        <v>10</v>
      </c>
      <c r="L144" s="69">
        <v>0</v>
      </c>
      <c r="M144" s="69">
        <v>0.4</v>
      </c>
      <c r="N144" s="69">
        <v>32</v>
      </c>
      <c r="O144" s="69">
        <v>22</v>
      </c>
      <c r="P144" s="69">
        <v>18</v>
      </c>
      <c r="Q144" s="69">
        <v>0</v>
      </c>
      <c r="R144" s="69">
        <v>0</v>
      </c>
      <c r="S144" s="69">
        <v>4.4000000000000004</v>
      </c>
      <c r="T144" s="23"/>
      <c r="U144" s="3"/>
      <c r="V144" s="3"/>
    </row>
    <row r="145" spans="2:22" ht="26.25" x14ac:dyDescent="0.2">
      <c r="B145" s="120"/>
      <c r="C145" s="127" t="s">
        <v>26</v>
      </c>
      <c r="D145" s="151">
        <v>550</v>
      </c>
      <c r="E145" s="136">
        <f t="shared" ref="E145:S145" si="15">SUM(E141:E144)</f>
        <v>513</v>
      </c>
      <c r="F145" s="136">
        <f t="shared" si="15"/>
        <v>9.370000000000001</v>
      </c>
      <c r="G145" s="136">
        <f t="shared" si="15"/>
        <v>13.85</v>
      </c>
      <c r="H145" s="136">
        <f t="shared" si="15"/>
        <v>86.83</v>
      </c>
      <c r="I145" s="136">
        <f t="shared" si="15"/>
        <v>0.26</v>
      </c>
      <c r="J145" s="136">
        <f t="shared" si="15"/>
        <v>0.16500000000000001</v>
      </c>
      <c r="K145" s="136">
        <f t="shared" si="15"/>
        <v>12.39</v>
      </c>
      <c r="L145" s="136">
        <f t="shared" si="15"/>
        <v>0</v>
      </c>
      <c r="M145" s="136">
        <f t="shared" si="15"/>
        <v>1.4159999999999999</v>
      </c>
      <c r="N145" s="136">
        <f t="shared" si="15"/>
        <v>291.67999999999995</v>
      </c>
      <c r="O145" s="136">
        <f t="shared" si="15"/>
        <v>282.14</v>
      </c>
      <c r="P145" s="136">
        <f t="shared" si="15"/>
        <v>51.05</v>
      </c>
      <c r="Q145" s="136">
        <f t="shared" si="15"/>
        <v>3.2299999999999995</v>
      </c>
      <c r="R145" s="136">
        <f t="shared" si="15"/>
        <v>1.7999999999999999E-2</v>
      </c>
      <c r="S145" s="136">
        <f t="shared" si="15"/>
        <v>6.03</v>
      </c>
      <c r="T145" s="23"/>
      <c r="U145" s="3"/>
      <c r="V145" s="3"/>
    </row>
    <row r="146" spans="2:22" ht="26.25" x14ac:dyDescent="0.2">
      <c r="B146" s="158"/>
      <c r="C146" s="159" t="s">
        <v>27</v>
      </c>
      <c r="D146" s="160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 t="s">
        <v>31</v>
      </c>
      <c r="O146" s="161"/>
      <c r="P146" s="161"/>
      <c r="Q146" s="161"/>
      <c r="R146" s="161"/>
      <c r="S146" s="161"/>
      <c r="T146" s="25"/>
      <c r="U146" s="3"/>
      <c r="V146" s="3"/>
    </row>
    <row r="147" spans="2:22" ht="52.5" x14ac:dyDescent="0.25">
      <c r="B147" s="65">
        <v>51</v>
      </c>
      <c r="C147" s="97" t="s">
        <v>51</v>
      </c>
      <c r="D147" s="67" t="s">
        <v>91</v>
      </c>
      <c r="E147" s="69">
        <v>141</v>
      </c>
      <c r="F147" s="69">
        <v>2.31</v>
      </c>
      <c r="G147" s="69">
        <v>7.74</v>
      </c>
      <c r="H147" s="69">
        <v>15.43</v>
      </c>
      <c r="I147" s="69">
        <v>4.2500000000000003E-2</v>
      </c>
      <c r="J147" s="69">
        <v>0.02</v>
      </c>
      <c r="K147" s="69">
        <v>2.875</v>
      </c>
      <c r="L147" s="69">
        <v>0</v>
      </c>
      <c r="M147" s="69">
        <v>2.2999999999999998</v>
      </c>
      <c r="N147" s="69">
        <v>35.875</v>
      </c>
      <c r="O147" s="69">
        <v>33.575000000000003</v>
      </c>
      <c r="P147" s="69">
        <v>10.65</v>
      </c>
      <c r="Q147" s="69">
        <v>0.3</v>
      </c>
      <c r="R147" s="69">
        <v>0.02</v>
      </c>
      <c r="S147" s="69">
        <v>0.57499999999999996</v>
      </c>
      <c r="T147" s="22"/>
      <c r="U147" s="3"/>
      <c r="V147" s="3"/>
    </row>
    <row r="148" spans="2:22" ht="26.25" x14ac:dyDescent="0.25">
      <c r="B148" s="138">
        <v>227</v>
      </c>
      <c r="C148" s="139" t="s">
        <v>47</v>
      </c>
      <c r="D148" s="140" t="s">
        <v>65</v>
      </c>
      <c r="E148" s="141">
        <v>281</v>
      </c>
      <c r="F148" s="141">
        <v>7.36</v>
      </c>
      <c r="G148" s="141">
        <v>7.06</v>
      </c>
      <c r="H148" s="141">
        <v>47.11</v>
      </c>
      <c r="I148" s="141">
        <v>7.1999999999999995E-2</v>
      </c>
      <c r="J148" s="141">
        <v>0.2</v>
      </c>
      <c r="K148" s="141">
        <v>0.2</v>
      </c>
      <c r="L148" s="141">
        <v>1.03E-2</v>
      </c>
      <c r="M148" s="141">
        <v>0.96</v>
      </c>
      <c r="N148" s="141">
        <v>265.68</v>
      </c>
      <c r="O148" s="141">
        <v>181.87</v>
      </c>
      <c r="P148" s="141">
        <v>18.288</v>
      </c>
      <c r="Q148" s="141">
        <v>1.4</v>
      </c>
      <c r="R148" s="141">
        <v>0.02</v>
      </c>
      <c r="S148" s="141">
        <v>1.1080000000000001</v>
      </c>
      <c r="T148" s="22"/>
      <c r="U148" s="3"/>
      <c r="V148" s="3"/>
    </row>
    <row r="149" spans="2:22" ht="26.25" x14ac:dyDescent="0.25">
      <c r="B149" s="65"/>
      <c r="C149" s="71" t="s">
        <v>98</v>
      </c>
      <c r="D149" s="67" t="s">
        <v>66</v>
      </c>
      <c r="E149" s="69">
        <v>150</v>
      </c>
      <c r="F149" s="69">
        <v>11.3</v>
      </c>
      <c r="G149" s="69">
        <v>7.2</v>
      </c>
      <c r="H149" s="69">
        <v>9.8000000000000007</v>
      </c>
      <c r="I149" s="69">
        <v>0.04</v>
      </c>
      <c r="J149" s="69">
        <v>7.0000000000000007E-2</v>
      </c>
      <c r="K149" s="69">
        <v>0</v>
      </c>
      <c r="L149" s="69">
        <v>0.2</v>
      </c>
      <c r="M149" s="69">
        <v>2.42</v>
      </c>
      <c r="N149" s="69">
        <v>8.74</v>
      </c>
      <c r="O149" s="69">
        <v>115.74</v>
      </c>
      <c r="P149" s="69">
        <v>20.86</v>
      </c>
      <c r="Q149" s="69">
        <v>0.97</v>
      </c>
      <c r="R149" s="69">
        <v>0</v>
      </c>
      <c r="S149" s="69">
        <v>1.36</v>
      </c>
      <c r="T149" s="22"/>
      <c r="U149" s="3"/>
      <c r="V149" s="3"/>
    </row>
    <row r="150" spans="2:22" ht="52.5" x14ac:dyDescent="0.25">
      <c r="B150" s="65">
        <v>246</v>
      </c>
      <c r="C150" s="73" t="s">
        <v>73</v>
      </c>
      <c r="D150" s="67" t="s">
        <v>84</v>
      </c>
      <c r="E150" s="70">
        <v>45</v>
      </c>
      <c r="F150" s="70">
        <v>0.1</v>
      </c>
      <c r="G150" s="70">
        <v>2.2000000000000002</v>
      </c>
      <c r="H150" s="70">
        <v>6.1</v>
      </c>
      <c r="I150" s="69">
        <v>4.0000000000000001E-3</v>
      </c>
      <c r="J150" s="69">
        <v>0.02</v>
      </c>
      <c r="K150" s="69">
        <v>0.09</v>
      </c>
      <c r="L150" s="69">
        <v>0</v>
      </c>
      <c r="M150" s="69">
        <v>1</v>
      </c>
      <c r="N150" s="69">
        <v>17</v>
      </c>
      <c r="O150" s="69">
        <v>30</v>
      </c>
      <c r="P150" s="69">
        <v>14</v>
      </c>
      <c r="Q150" s="69">
        <v>0.22</v>
      </c>
      <c r="R150" s="69">
        <v>0.03</v>
      </c>
      <c r="S150" s="69">
        <v>0.5</v>
      </c>
      <c r="T150" s="22"/>
      <c r="U150" s="3"/>
      <c r="V150" s="3"/>
    </row>
    <row r="151" spans="2:22" ht="26.25" x14ac:dyDescent="0.25">
      <c r="B151" s="70"/>
      <c r="C151" s="146" t="s">
        <v>78</v>
      </c>
      <c r="D151" s="67" t="s">
        <v>65</v>
      </c>
      <c r="E151" s="70">
        <v>40</v>
      </c>
      <c r="F151" s="70">
        <v>0.1</v>
      </c>
      <c r="G151" s="70">
        <v>0</v>
      </c>
      <c r="H151" s="70">
        <v>9.5</v>
      </c>
      <c r="I151" s="70">
        <v>0</v>
      </c>
      <c r="J151" s="70">
        <v>0.21</v>
      </c>
      <c r="K151" s="70">
        <v>8</v>
      </c>
      <c r="L151" s="70">
        <v>0</v>
      </c>
      <c r="M151" s="69">
        <v>0</v>
      </c>
      <c r="N151" s="70">
        <v>12</v>
      </c>
      <c r="O151" s="70">
        <v>4</v>
      </c>
      <c r="P151" s="70">
        <v>4</v>
      </c>
      <c r="Q151" s="70">
        <v>0</v>
      </c>
      <c r="R151" s="70">
        <v>0</v>
      </c>
      <c r="S151" s="70">
        <v>0.2</v>
      </c>
      <c r="T151" s="22"/>
      <c r="U151" s="3"/>
      <c r="V151" s="3"/>
    </row>
    <row r="152" spans="2:22" ht="26.25" x14ac:dyDescent="0.25">
      <c r="B152" s="70"/>
      <c r="C152" s="71" t="s">
        <v>29</v>
      </c>
      <c r="D152" s="67" t="s">
        <v>70</v>
      </c>
      <c r="E152" s="69">
        <v>49</v>
      </c>
      <c r="F152" s="69">
        <v>1.62</v>
      </c>
      <c r="G152" s="69">
        <v>0.2</v>
      </c>
      <c r="H152" s="69">
        <v>9.76</v>
      </c>
      <c r="I152" s="72">
        <v>6.6000000000000003E-2</v>
      </c>
      <c r="J152" s="72">
        <v>3.5999999999999997E-2</v>
      </c>
      <c r="K152" s="69">
        <v>0</v>
      </c>
      <c r="L152" s="69">
        <v>0</v>
      </c>
      <c r="M152" s="69">
        <v>0</v>
      </c>
      <c r="N152" s="69">
        <v>12</v>
      </c>
      <c r="O152" s="69">
        <v>39</v>
      </c>
      <c r="P152" s="69">
        <v>8.4</v>
      </c>
      <c r="Q152" s="69">
        <v>1.1000000000000001</v>
      </c>
      <c r="R152" s="69">
        <v>0</v>
      </c>
      <c r="S152" s="69">
        <v>0.66</v>
      </c>
      <c r="T152" s="22"/>
      <c r="U152" s="3"/>
      <c r="V152" s="3"/>
    </row>
    <row r="153" spans="2:22" ht="26.25" x14ac:dyDescent="0.25">
      <c r="B153" s="70"/>
      <c r="C153" s="81" t="s">
        <v>25</v>
      </c>
      <c r="D153" s="82" t="s">
        <v>94</v>
      </c>
      <c r="E153" s="69">
        <v>75</v>
      </c>
      <c r="F153" s="69">
        <v>3.9</v>
      </c>
      <c r="G153" s="69">
        <v>0.9</v>
      </c>
      <c r="H153" s="69">
        <v>12</v>
      </c>
      <c r="I153" s="72">
        <v>5.3999999999999999E-2</v>
      </c>
      <c r="J153" s="72">
        <v>1.7999999999999999E-2</v>
      </c>
      <c r="K153" s="69">
        <v>0</v>
      </c>
      <c r="L153" s="69">
        <v>0</v>
      </c>
      <c r="M153" s="69">
        <v>0.27</v>
      </c>
      <c r="N153" s="69">
        <v>10.5</v>
      </c>
      <c r="O153" s="69">
        <v>47.4</v>
      </c>
      <c r="P153" s="69">
        <v>5.0999999999999996</v>
      </c>
      <c r="Q153" s="69">
        <v>0.36</v>
      </c>
      <c r="R153" s="69">
        <v>0</v>
      </c>
      <c r="S153" s="69">
        <v>1.17</v>
      </c>
      <c r="T153" s="22"/>
      <c r="U153" s="3"/>
      <c r="V153" s="3"/>
    </row>
    <row r="154" spans="2:22" ht="26.25" x14ac:dyDescent="0.25">
      <c r="B154" s="137"/>
      <c r="C154" s="76" t="s">
        <v>30</v>
      </c>
      <c r="D154" s="151">
        <v>910</v>
      </c>
      <c r="E154" s="77">
        <f t="shared" ref="E154:S154" si="16">SUM(E147:E153)</f>
        <v>781</v>
      </c>
      <c r="F154" s="77">
        <f t="shared" si="16"/>
        <v>26.69</v>
      </c>
      <c r="G154" s="77">
        <f t="shared" si="16"/>
        <v>25.299999999999997</v>
      </c>
      <c r="H154" s="77">
        <f t="shared" si="16"/>
        <v>109.7</v>
      </c>
      <c r="I154" s="77">
        <f t="shared" si="16"/>
        <v>0.27850000000000003</v>
      </c>
      <c r="J154" s="77">
        <f t="shared" si="16"/>
        <v>0.57400000000000007</v>
      </c>
      <c r="K154" s="77">
        <f t="shared" si="16"/>
        <v>11.164999999999999</v>
      </c>
      <c r="L154" s="77">
        <f t="shared" si="16"/>
        <v>0.21030000000000001</v>
      </c>
      <c r="M154" s="77">
        <f t="shared" si="16"/>
        <v>6.9499999999999993</v>
      </c>
      <c r="N154" s="77">
        <f t="shared" si="16"/>
        <v>361.79500000000002</v>
      </c>
      <c r="O154" s="77">
        <f t="shared" si="16"/>
        <v>451.58499999999998</v>
      </c>
      <c r="P154" s="77">
        <f t="shared" si="16"/>
        <v>81.298000000000002</v>
      </c>
      <c r="Q154" s="77">
        <f t="shared" si="16"/>
        <v>4.3500000000000005</v>
      </c>
      <c r="R154" s="77">
        <f t="shared" si="16"/>
        <v>7.0000000000000007E-2</v>
      </c>
      <c r="S154" s="77">
        <f t="shared" si="16"/>
        <v>5.5730000000000004</v>
      </c>
      <c r="T154" s="22"/>
      <c r="U154" s="3"/>
      <c r="V154" s="3"/>
    </row>
    <row r="155" spans="2:22" ht="26.25" x14ac:dyDescent="0.25">
      <c r="B155" s="177"/>
      <c r="C155" s="172" t="s">
        <v>95</v>
      </c>
      <c r="D155" s="159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22"/>
      <c r="U155" s="3"/>
      <c r="V155" s="3"/>
    </row>
    <row r="156" spans="2:22" ht="26.25" x14ac:dyDescent="0.25">
      <c r="B156" s="65"/>
      <c r="C156" s="71" t="s">
        <v>75</v>
      </c>
      <c r="D156" s="67" t="s">
        <v>66</v>
      </c>
      <c r="E156" s="69">
        <v>43</v>
      </c>
      <c r="F156" s="69">
        <v>0.91</v>
      </c>
      <c r="G156" s="69">
        <v>0.15</v>
      </c>
      <c r="H156" s="69">
        <v>10.3</v>
      </c>
      <c r="I156" s="69">
        <v>0.08</v>
      </c>
      <c r="J156" s="69">
        <v>0.11</v>
      </c>
      <c r="K156" s="69">
        <v>53.2</v>
      </c>
      <c r="L156" s="69">
        <v>0</v>
      </c>
      <c r="M156" s="69">
        <v>0.46</v>
      </c>
      <c r="N156" s="69">
        <v>74.8</v>
      </c>
      <c r="O156" s="69">
        <v>50.6</v>
      </c>
      <c r="P156" s="69">
        <v>28.6</v>
      </c>
      <c r="Q156" s="69">
        <v>1.8</v>
      </c>
      <c r="R156" s="69">
        <v>0.01</v>
      </c>
      <c r="S156" s="69">
        <v>0.66</v>
      </c>
      <c r="T156" s="22"/>
      <c r="U156" s="3"/>
      <c r="V156" s="3"/>
    </row>
    <row r="157" spans="2:22" ht="26.25" x14ac:dyDescent="0.25">
      <c r="B157" s="65"/>
      <c r="C157" s="127" t="s">
        <v>39</v>
      </c>
      <c r="D157" s="148">
        <f>D145+D154+D156</f>
        <v>1560</v>
      </c>
      <c r="E157" s="77">
        <f>E145+E154+E156</f>
        <v>1337</v>
      </c>
      <c r="F157" s="77">
        <f t="shared" ref="F157:S157" si="17">F145+F154+F156</f>
        <v>36.97</v>
      </c>
      <c r="G157" s="77">
        <f t="shared" si="17"/>
        <v>39.299999999999997</v>
      </c>
      <c r="H157" s="77">
        <f t="shared" si="17"/>
        <v>206.83</v>
      </c>
      <c r="I157" s="77">
        <f t="shared" si="17"/>
        <v>0.61849999999999994</v>
      </c>
      <c r="J157" s="77">
        <f t="shared" si="17"/>
        <v>0.84900000000000009</v>
      </c>
      <c r="K157" s="77">
        <f t="shared" si="17"/>
        <v>76.754999999999995</v>
      </c>
      <c r="L157" s="77">
        <f t="shared" si="17"/>
        <v>0.21030000000000001</v>
      </c>
      <c r="M157" s="77">
        <f t="shared" si="17"/>
        <v>8.8260000000000005</v>
      </c>
      <c r="N157" s="77">
        <f t="shared" si="17"/>
        <v>728.27499999999986</v>
      </c>
      <c r="O157" s="77">
        <f t="shared" si="17"/>
        <v>784.32499999999993</v>
      </c>
      <c r="P157" s="77">
        <f t="shared" si="17"/>
        <v>160.94800000000001</v>
      </c>
      <c r="Q157" s="77">
        <f t="shared" si="17"/>
        <v>9.3800000000000008</v>
      </c>
      <c r="R157" s="77">
        <f t="shared" si="17"/>
        <v>9.8000000000000004E-2</v>
      </c>
      <c r="S157" s="77">
        <f t="shared" si="17"/>
        <v>12.263000000000002</v>
      </c>
      <c r="T157" s="21"/>
      <c r="U157" s="3"/>
      <c r="V157" s="3"/>
    </row>
    <row r="158" spans="2:22" ht="26.25" x14ac:dyDescent="0.4">
      <c r="B158" s="113"/>
      <c r="C158" s="113"/>
      <c r="D158" s="114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21"/>
      <c r="U158" s="3"/>
      <c r="V158" s="3"/>
    </row>
    <row r="159" spans="2:22" ht="26.25" x14ac:dyDescent="0.4">
      <c r="B159" s="116"/>
      <c r="C159" s="113" t="s">
        <v>53</v>
      </c>
      <c r="D159" s="114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22"/>
      <c r="U159" s="3"/>
      <c r="V159" s="3"/>
    </row>
    <row r="160" spans="2:22" ht="26.25" x14ac:dyDescent="0.4">
      <c r="B160" s="116"/>
      <c r="C160" s="117" t="s">
        <v>1</v>
      </c>
      <c r="D160" s="114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8"/>
      <c r="T160" s="22"/>
      <c r="U160" s="3"/>
      <c r="V160" s="3"/>
    </row>
    <row r="161" spans="2:22" ht="25.5" x14ac:dyDescent="0.25">
      <c r="B161" s="209" t="s">
        <v>2</v>
      </c>
      <c r="C161" s="209" t="s">
        <v>3</v>
      </c>
      <c r="D161" s="224" t="s">
        <v>4</v>
      </c>
      <c r="E161" s="225" t="s">
        <v>5</v>
      </c>
      <c r="F161" s="221" t="s">
        <v>6</v>
      </c>
      <c r="G161" s="222"/>
      <c r="H161" s="223"/>
      <c r="I161" s="221" t="s">
        <v>7</v>
      </c>
      <c r="J161" s="222"/>
      <c r="K161" s="222"/>
      <c r="L161" s="222"/>
      <c r="M161" s="223"/>
      <c r="N161" s="221" t="s">
        <v>8</v>
      </c>
      <c r="O161" s="222"/>
      <c r="P161" s="222"/>
      <c r="Q161" s="222"/>
      <c r="R161" s="222"/>
      <c r="S161" s="223"/>
      <c r="T161" s="21"/>
      <c r="U161" s="3"/>
      <c r="V161" s="3"/>
    </row>
    <row r="162" spans="2:22" ht="25.5" x14ac:dyDescent="0.25">
      <c r="B162" s="209"/>
      <c r="C162" s="209"/>
      <c r="D162" s="211"/>
      <c r="E162" s="220"/>
      <c r="F162" s="64" t="s">
        <v>9</v>
      </c>
      <c r="G162" s="64" t="s">
        <v>10</v>
      </c>
      <c r="H162" s="64" t="s">
        <v>11</v>
      </c>
      <c r="I162" s="64" t="s">
        <v>12</v>
      </c>
      <c r="J162" s="64" t="s">
        <v>13</v>
      </c>
      <c r="K162" s="64" t="s">
        <v>14</v>
      </c>
      <c r="L162" s="64" t="s">
        <v>15</v>
      </c>
      <c r="M162" s="64" t="s">
        <v>16</v>
      </c>
      <c r="N162" s="64" t="s">
        <v>17</v>
      </c>
      <c r="O162" s="64" t="s">
        <v>18</v>
      </c>
      <c r="P162" s="64" t="s">
        <v>19</v>
      </c>
      <c r="Q162" s="64" t="s">
        <v>20</v>
      </c>
      <c r="R162" s="64" t="s">
        <v>21</v>
      </c>
      <c r="S162" s="64" t="s">
        <v>22</v>
      </c>
      <c r="T162" s="21"/>
      <c r="U162" s="3"/>
      <c r="V162" s="3"/>
    </row>
    <row r="163" spans="2:22" ht="26.25" x14ac:dyDescent="0.25">
      <c r="B163" s="178"/>
      <c r="C163" s="155" t="s">
        <v>24</v>
      </c>
      <c r="D163" s="175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21"/>
      <c r="U163" s="3"/>
      <c r="V163" s="3"/>
    </row>
    <row r="164" spans="2:22" ht="52.5" x14ac:dyDescent="0.25">
      <c r="B164" s="65">
        <v>102</v>
      </c>
      <c r="C164" s="71" t="s">
        <v>57</v>
      </c>
      <c r="D164" s="67" t="s">
        <v>90</v>
      </c>
      <c r="E164" s="69">
        <v>241</v>
      </c>
      <c r="F164" s="69">
        <v>6.55</v>
      </c>
      <c r="G164" s="69">
        <v>8.33</v>
      </c>
      <c r="H164" s="69">
        <v>35.090000000000003</v>
      </c>
      <c r="I164" s="69">
        <v>0.16</v>
      </c>
      <c r="J164" s="69">
        <v>0.28999999999999998</v>
      </c>
      <c r="K164" s="69">
        <v>0.39</v>
      </c>
      <c r="L164" s="69">
        <v>0</v>
      </c>
      <c r="M164" s="69">
        <v>0.4</v>
      </c>
      <c r="N164" s="69">
        <v>227.46</v>
      </c>
      <c r="O164" s="69">
        <v>112</v>
      </c>
      <c r="P164" s="69">
        <v>31.22</v>
      </c>
      <c r="Q164" s="69">
        <v>1.6</v>
      </c>
      <c r="R164" s="69">
        <v>0.02</v>
      </c>
      <c r="S164" s="69">
        <v>0.48</v>
      </c>
      <c r="T164" s="22"/>
      <c r="U164" s="3"/>
      <c r="V164" s="3"/>
    </row>
    <row r="165" spans="2:22" ht="26.25" x14ac:dyDescent="0.2">
      <c r="B165" s="65"/>
      <c r="C165" s="71" t="s">
        <v>105</v>
      </c>
      <c r="D165" s="67" t="s">
        <v>106</v>
      </c>
      <c r="E165" s="69">
        <v>33</v>
      </c>
      <c r="F165" s="69">
        <v>0.31</v>
      </c>
      <c r="G165" s="69">
        <v>6.0000000000000001E-3</v>
      </c>
      <c r="H165" s="69">
        <v>0.3</v>
      </c>
      <c r="I165" s="69">
        <v>0.05</v>
      </c>
      <c r="J165" s="69">
        <v>0.15</v>
      </c>
      <c r="K165" s="69">
        <v>0.18</v>
      </c>
      <c r="L165" s="69">
        <v>6</v>
      </c>
      <c r="M165" s="69">
        <v>0.6</v>
      </c>
      <c r="N165" s="69">
        <v>79.2</v>
      </c>
      <c r="O165" s="69">
        <v>118.8</v>
      </c>
      <c r="P165" s="69">
        <v>18</v>
      </c>
      <c r="Q165" s="69">
        <v>0</v>
      </c>
      <c r="R165" s="69">
        <v>0</v>
      </c>
      <c r="S165" s="69">
        <v>0.36</v>
      </c>
      <c r="T165" s="27"/>
      <c r="U165" s="3"/>
      <c r="V165" s="3"/>
    </row>
    <row r="166" spans="2:22" ht="26.25" x14ac:dyDescent="0.2">
      <c r="B166" s="65">
        <v>269</v>
      </c>
      <c r="C166" s="73" t="s">
        <v>33</v>
      </c>
      <c r="D166" s="67" t="s">
        <v>65</v>
      </c>
      <c r="E166" s="69">
        <v>154</v>
      </c>
      <c r="F166" s="74">
        <v>3.77</v>
      </c>
      <c r="G166" s="69">
        <v>3.93</v>
      </c>
      <c r="H166" s="74">
        <v>25.92</v>
      </c>
      <c r="I166" s="74">
        <v>0.05</v>
      </c>
      <c r="J166" s="74">
        <v>0.04</v>
      </c>
      <c r="K166" s="74">
        <v>1.58</v>
      </c>
      <c r="L166" s="69">
        <v>0</v>
      </c>
      <c r="M166" s="69">
        <v>0</v>
      </c>
      <c r="N166" s="74">
        <v>152.22</v>
      </c>
      <c r="O166" s="74">
        <v>124.56</v>
      </c>
      <c r="P166" s="74">
        <v>21.34</v>
      </c>
      <c r="Q166" s="74">
        <v>0.4</v>
      </c>
      <c r="R166" s="74">
        <v>8.9999999999999993E-3</v>
      </c>
      <c r="S166" s="69">
        <v>0.47799999999999998</v>
      </c>
      <c r="T166" s="27"/>
      <c r="U166" s="3"/>
      <c r="V166" s="3"/>
    </row>
    <row r="167" spans="2:22" ht="26.25" x14ac:dyDescent="0.2">
      <c r="B167" s="70"/>
      <c r="C167" s="71" t="s">
        <v>29</v>
      </c>
      <c r="D167" s="67" t="s">
        <v>70</v>
      </c>
      <c r="E167" s="69">
        <v>49</v>
      </c>
      <c r="F167" s="69">
        <v>1.62</v>
      </c>
      <c r="G167" s="69">
        <v>0.2</v>
      </c>
      <c r="H167" s="69">
        <v>9.76</v>
      </c>
      <c r="I167" s="72">
        <v>6.6000000000000003E-2</v>
      </c>
      <c r="J167" s="72">
        <v>3.5999999999999997E-2</v>
      </c>
      <c r="K167" s="69">
        <v>0</v>
      </c>
      <c r="L167" s="69">
        <v>0</v>
      </c>
      <c r="M167" s="69">
        <v>0</v>
      </c>
      <c r="N167" s="69">
        <v>12</v>
      </c>
      <c r="O167" s="69">
        <v>39</v>
      </c>
      <c r="P167" s="69">
        <v>8.4</v>
      </c>
      <c r="Q167" s="69">
        <v>1.1000000000000001</v>
      </c>
      <c r="R167" s="69">
        <v>0</v>
      </c>
      <c r="S167" s="69">
        <v>0.66</v>
      </c>
      <c r="T167" s="27"/>
      <c r="U167" s="3"/>
      <c r="V167" s="3"/>
    </row>
    <row r="168" spans="2:22" ht="26.25" x14ac:dyDescent="0.2">
      <c r="B168" s="70"/>
      <c r="C168" s="76" t="s">
        <v>36</v>
      </c>
      <c r="D168" s="151">
        <v>480</v>
      </c>
      <c r="E168" s="77">
        <f>SUM(E164:E167)</f>
        <v>477</v>
      </c>
      <c r="F168" s="77">
        <f t="shared" ref="F168:S168" si="18">SUM(F164:F167)</f>
        <v>12.25</v>
      </c>
      <c r="G168" s="77">
        <f t="shared" si="18"/>
        <v>12.465999999999999</v>
      </c>
      <c r="H168" s="77">
        <f t="shared" si="18"/>
        <v>71.070000000000007</v>
      </c>
      <c r="I168" s="77">
        <f t="shared" si="18"/>
        <v>0.32600000000000001</v>
      </c>
      <c r="J168" s="77">
        <f t="shared" si="18"/>
        <v>0.5159999999999999</v>
      </c>
      <c r="K168" s="77">
        <f t="shared" si="18"/>
        <v>2.1500000000000004</v>
      </c>
      <c r="L168" s="77">
        <f t="shared" si="18"/>
        <v>6</v>
      </c>
      <c r="M168" s="77">
        <f t="shared" si="18"/>
        <v>1</v>
      </c>
      <c r="N168" s="77">
        <f t="shared" si="18"/>
        <v>470.88</v>
      </c>
      <c r="O168" s="77">
        <f t="shared" si="18"/>
        <v>394.36</v>
      </c>
      <c r="P168" s="77">
        <f t="shared" si="18"/>
        <v>78.960000000000008</v>
      </c>
      <c r="Q168" s="77">
        <f t="shared" si="18"/>
        <v>3.1</v>
      </c>
      <c r="R168" s="77">
        <f t="shared" si="18"/>
        <v>2.8999999999999998E-2</v>
      </c>
      <c r="S168" s="77">
        <f t="shared" si="18"/>
        <v>1.9780000000000002</v>
      </c>
      <c r="T168" s="33"/>
      <c r="U168" s="3"/>
      <c r="V168" s="3"/>
    </row>
    <row r="169" spans="2:22" ht="26.25" x14ac:dyDescent="0.2">
      <c r="B169" s="158"/>
      <c r="C169" s="159" t="s">
        <v>27</v>
      </c>
      <c r="D169" s="160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28"/>
      <c r="U169" s="3"/>
      <c r="V169" s="3"/>
    </row>
    <row r="170" spans="2:22" ht="78.75" x14ac:dyDescent="0.2">
      <c r="B170" s="65">
        <v>48</v>
      </c>
      <c r="C170" s="96" t="s">
        <v>71</v>
      </c>
      <c r="D170" s="67" t="s">
        <v>89</v>
      </c>
      <c r="E170" s="69">
        <v>350</v>
      </c>
      <c r="F170" s="69">
        <v>9.76</v>
      </c>
      <c r="G170" s="69">
        <v>6.82</v>
      </c>
      <c r="H170" s="69">
        <v>19.010000000000002</v>
      </c>
      <c r="I170" s="69">
        <v>0.112</v>
      </c>
      <c r="J170" s="69">
        <v>0.19</v>
      </c>
      <c r="K170" s="69">
        <v>2.25</v>
      </c>
      <c r="L170" s="69">
        <v>0</v>
      </c>
      <c r="M170" s="69">
        <v>1.425</v>
      </c>
      <c r="N170" s="69">
        <v>29.2</v>
      </c>
      <c r="O170" s="69">
        <v>67.575000000000003</v>
      </c>
      <c r="P170" s="69">
        <v>7.2750000000000004</v>
      </c>
      <c r="Q170" s="69">
        <v>0</v>
      </c>
      <c r="R170" s="74">
        <v>1.2E-2</v>
      </c>
      <c r="S170" s="69">
        <v>0</v>
      </c>
      <c r="T170" s="28"/>
      <c r="U170" s="3"/>
      <c r="V170" s="3"/>
    </row>
    <row r="171" spans="2:22" ht="26.25" x14ac:dyDescent="0.2">
      <c r="B171" s="65">
        <v>92</v>
      </c>
      <c r="C171" s="97" t="s">
        <v>72</v>
      </c>
      <c r="D171" s="67" t="s">
        <v>65</v>
      </c>
      <c r="E171" s="68">
        <v>239</v>
      </c>
      <c r="F171" s="68">
        <v>3.72</v>
      </c>
      <c r="G171" s="68">
        <v>14.87</v>
      </c>
      <c r="H171" s="68">
        <v>22.57</v>
      </c>
      <c r="I171" s="68">
        <v>0.42199999999999999</v>
      </c>
      <c r="J171" s="68">
        <v>0.22</v>
      </c>
      <c r="K171" s="68">
        <v>7.7249999999999996</v>
      </c>
      <c r="L171" s="68">
        <v>0</v>
      </c>
      <c r="M171" s="68">
        <v>0.35299999999999998</v>
      </c>
      <c r="N171" s="68">
        <v>32.787999999999997</v>
      </c>
      <c r="O171" s="68">
        <v>205.965</v>
      </c>
      <c r="P171" s="68">
        <v>28.98</v>
      </c>
      <c r="Q171" s="68">
        <v>2.5</v>
      </c>
      <c r="R171" s="68">
        <v>0.02</v>
      </c>
      <c r="S171" s="68">
        <v>1.45</v>
      </c>
      <c r="T171" s="27"/>
      <c r="U171" s="3"/>
      <c r="V171" s="3"/>
    </row>
    <row r="172" spans="2:22" ht="52.5" x14ac:dyDescent="0.2">
      <c r="B172" s="65"/>
      <c r="C172" s="71" t="s">
        <v>112</v>
      </c>
      <c r="D172" s="67" t="s">
        <v>66</v>
      </c>
      <c r="E172" s="69">
        <v>203</v>
      </c>
      <c r="F172" s="69">
        <v>17.7</v>
      </c>
      <c r="G172" s="69">
        <v>7.9</v>
      </c>
      <c r="H172" s="69">
        <v>16.100000000000001</v>
      </c>
      <c r="I172" s="69">
        <v>0.06</v>
      </c>
      <c r="J172" s="69">
        <v>0.36</v>
      </c>
      <c r="K172" s="69">
        <v>7.0000000000000007E-2</v>
      </c>
      <c r="L172" s="69">
        <v>0.09</v>
      </c>
      <c r="M172" s="69">
        <v>0.4</v>
      </c>
      <c r="N172" s="69">
        <v>57.6</v>
      </c>
      <c r="O172" s="69">
        <v>125.5</v>
      </c>
      <c r="P172" s="69">
        <v>5.4</v>
      </c>
      <c r="Q172" s="69">
        <v>1.06</v>
      </c>
      <c r="R172" s="74">
        <v>1.2E-2</v>
      </c>
      <c r="S172" s="69">
        <v>0.5</v>
      </c>
      <c r="T172" s="27"/>
      <c r="U172" s="3"/>
      <c r="V172" s="3"/>
    </row>
    <row r="173" spans="2:22" ht="52.5" x14ac:dyDescent="0.2">
      <c r="B173" s="65">
        <v>246</v>
      </c>
      <c r="C173" s="73" t="s">
        <v>73</v>
      </c>
      <c r="D173" s="67" t="s">
        <v>84</v>
      </c>
      <c r="E173" s="70">
        <v>45</v>
      </c>
      <c r="F173" s="70">
        <v>0.1</v>
      </c>
      <c r="G173" s="70">
        <v>2.2000000000000002</v>
      </c>
      <c r="H173" s="70">
        <v>6.1</v>
      </c>
      <c r="I173" s="69">
        <v>4.0000000000000001E-3</v>
      </c>
      <c r="J173" s="69">
        <v>0.02</v>
      </c>
      <c r="K173" s="69">
        <v>0.09</v>
      </c>
      <c r="L173" s="69">
        <v>0</v>
      </c>
      <c r="M173" s="69">
        <v>1</v>
      </c>
      <c r="N173" s="69">
        <v>17</v>
      </c>
      <c r="O173" s="69">
        <v>30</v>
      </c>
      <c r="P173" s="69">
        <v>14</v>
      </c>
      <c r="Q173" s="69">
        <v>0.22</v>
      </c>
      <c r="R173" s="69">
        <v>0.03</v>
      </c>
      <c r="S173" s="69">
        <v>0.5</v>
      </c>
      <c r="T173" s="27"/>
      <c r="U173" s="3"/>
      <c r="V173" s="3"/>
    </row>
    <row r="174" spans="2:22" ht="26.25" x14ac:dyDescent="0.2">
      <c r="B174" s="65">
        <v>295</v>
      </c>
      <c r="C174" s="71" t="s">
        <v>50</v>
      </c>
      <c r="D174" s="67" t="s">
        <v>65</v>
      </c>
      <c r="E174" s="69">
        <v>67</v>
      </c>
      <c r="F174" s="69">
        <v>1.05</v>
      </c>
      <c r="G174" s="69">
        <v>1.2</v>
      </c>
      <c r="H174" s="69">
        <v>13.04</v>
      </c>
      <c r="I174" s="69">
        <v>0.04</v>
      </c>
      <c r="J174" s="69">
        <v>0.03</v>
      </c>
      <c r="K174" s="69">
        <v>1.33</v>
      </c>
      <c r="L174" s="69">
        <v>0</v>
      </c>
      <c r="M174" s="69">
        <v>0.1</v>
      </c>
      <c r="N174" s="69">
        <v>126.6</v>
      </c>
      <c r="O174" s="69">
        <v>92.8</v>
      </c>
      <c r="P174" s="69">
        <v>15.4</v>
      </c>
      <c r="Q174" s="69">
        <v>2.0299999999999998</v>
      </c>
      <c r="R174" s="69">
        <v>0</v>
      </c>
      <c r="S174" s="69">
        <v>0.41</v>
      </c>
      <c r="T174" s="27"/>
      <c r="U174" s="3"/>
      <c r="V174" s="3"/>
    </row>
    <row r="175" spans="2:22" ht="26.25" x14ac:dyDescent="0.2">
      <c r="B175" s="65"/>
      <c r="C175" s="71" t="s">
        <v>103</v>
      </c>
      <c r="D175" s="67" t="s">
        <v>104</v>
      </c>
      <c r="E175" s="69">
        <v>166.2</v>
      </c>
      <c r="F175" s="69">
        <v>2.9</v>
      </c>
      <c r="G175" s="69">
        <v>10.4</v>
      </c>
      <c r="H175" s="69">
        <v>15.1</v>
      </c>
      <c r="I175" s="72">
        <v>3.0000000000000001E-3</v>
      </c>
      <c r="J175" s="72">
        <v>1.4999999999999999E-2</v>
      </c>
      <c r="K175" s="69">
        <v>0</v>
      </c>
      <c r="L175" s="69">
        <v>0.73299999999999998</v>
      </c>
      <c r="M175" s="69">
        <v>2.7E-2</v>
      </c>
      <c r="N175" s="69">
        <v>11.73</v>
      </c>
      <c r="O175" s="69">
        <v>10.3</v>
      </c>
      <c r="P175" s="69">
        <v>2.2599999999999998</v>
      </c>
      <c r="Q175" s="69">
        <v>0</v>
      </c>
      <c r="R175" s="69">
        <v>0.183</v>
      </c>
      <c r="S175" s="69">
        <v>5.0000000000000001E-3</v>
      </c>
      <c r="T175" s="27"/>
      <c r="U175" s="3"/>
      <c r="V175" s="3"/>
    </row>
    <row r="176" spans="2:22" ht="26.25" x14ac:dyDescent="0.2">
      <c r="B176" s="70"/>
      <c r="C176" s="71" t="s">
        <v>29</v>
      </c>
      <c r="D176" s="67" t="s">
        <v>70</v>
      </c>
      <c r="E176" s="69">
        <v>49</v>
      </c>
      <c r="F176" s="69">
        <v>1.62</v>
      </c>
      <c r="G176" s="69">
        <v>0.2</v>
      </c>
      <c r="H176" s="69">
        <v>9.76</v>
      </c>
      <c r="I176" s="72">
        <v>6.6000000000000003E-2</v>
      </c>
      <c r="J176" s="72">
        <v>3.5999999999999997E-2</v>
      </c>
      <c r="K176" s="69">
        <v>0</v>
      </c>
      <c r="L176" s="69">
        <v>0</v>
      </c>
      <c r="M176" s="69">
        <v>0</v>
      </c>
      <c r="N176" s="69">
        <v>12</v>
      </c>
      <c r="O176" s="69">
        <v>39</v>
      </c>
      <c r="P176" s="69">
        <v>8.4</v>
      </c>
      <c r="Q176" s="69">
        <v>1.1000000000000001</v>
      </c>
      <c r="R176" s="69">
        <v>0</v>
      </c>
      <c r="S176" s="69">
        <v>0.66</v>
      </c>
      <c r="T176" s="27"/>
      <c r="U176" s="3"/>
      <c r="V176" s="3"/>
    </row>
    <row r="177" spans="2:22" ht="26.25" x14ac:dyDescent="0.2">
      <c r="B177" s="70"/>
      <c r="C177" s="81" t="s">
        <v>25</v>
      </c>
      <c r="D177" s="82" t="s">
        <v>94</v>
      </c>
      <c r="E177" s="69">
        <v>75</v>
      </c>
      <c r="F177" s="69">
        <v>3.9</v>
      </c>
      <c r="G177" s="69">
        <v>0.9</v>
      </c>
      <c r="H177" s="69">
        <v>12</v>
      </c>
      <c r="I177" s="72">
        <v>5.3999999999999999E-2</v>
      </c>
      <c r="J177" s="72">
        <v>1.7999999999999999E-2</v>
      </c>
      <c r="K177" s="69">
        <v>0</v>
      </c>
      <c r="L177" s="69">
        <v>0</v>
      </c>
      <c r="M177" s="69">
        <v>0.27</v>
      </c>
      <c r="N177" s="69">
        <v>10.5</v>
      </c>
      <c r="O177" s="69">
        <v>47.4</v>
      </c>
      <c r="P177" s="69">
        <v>5.0999999999999996</v>
      </c>
      <c r="Q177" s="69">
        <v>0.36</v>
      </c>
      <c r="R177" s="69">
        <v>0</v>
      </c>
      <c r="S177" s="69">
        <v>1.17</v>
      </c>
      <c r="T177" s="27"/>
      <c r="U177" s="3"/>
      <c r="V177" s="3"/>
    </row>
    <row r="178" spans="2:22" ht="26.25" x14ac:dyDescent="0.2">
      <c r="B178" s="137"/>
      <c r="C178" s="76" t="s">
        <v>38</v>
      </c>
      <c r="D178" s="151">
        <v>940</v>
      </c>
      <c r="E178" s="77">
        <f t="shared" ref="E178:S178" si="19">SUM(E170:E177)</f>
        <v>1194.2</v>
      </c>
      <c r="F178" s="77">
        <f t="shared" si="19"/>
        <v>40.749999999999993</v>
      </c>
      <c r="G178" s="77">
        <f t="shared" si="19"/>
        <v>44.489999999999995</v>
      </c>
      <c r="H178" s="77">
        <f t="shared" si="19"/>
        <v>113.67999999999999</v>
      </c>
      <c r="I178" s="77">
        <f t="shared" si="19"/>
        <v>0.76100000000000012</v>
      </c>
      <c r="J178" s="77">
        <f t="shared" si="19"/>
        <v>0.88900000000000012</v>
      </c>
      <c r="K178" s="77">
        <f t="shared" si="19"/>
        <v>11.465</v>
      </c>
      <c r="L178" s="77">
        <f t="shared" si="19"/>
        <v>0.82299999999999995</v>
      </c>
      <c r="M178" s="77">
        <f t="shared" si="19"/>
        <v>3.5750000000000002</v>
      </c>
      <c r="N178" s="77">
        <f t="shared" si="19"/>
        <v>297.41800000000001</v>
      </c>
      <c r="O178" s="77">
        <f t="shared" si="19"/>
        <v>618.54</v>
      </c>
      <c r="P178" s="77">
        <f t="shared" si="19"/>
        <v>86.815000000000012</v>
      </c>
      <c r="Q178" s="77">
        <f t="shared" si="19"/>
        <v>7.2700000000000005</v>
      </c>
      <c r="R178" s="77">
        <f t="shared" si="19"/>
        <v>0.25700000000000001</v>
      </c>
      <c r="S178" s="77">
        <f t="shared" si="19"/>
        <v>4.6950000000000003</v>
      </c>
      <c r="T178" s="27"/>
      <c r="U178" s="3"/>
      <c r="V178" s="3"/>
    </row>
    <row r="179" spans="2:22" ht="26.25" x14ac:dyDescent="0.2">
      <c r="B179" s="177"/>
      <c r="C179" s="172" t="s">
        <v>95</v>
      </c>
      <c r="D179" s="159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27"/>
      <c r="U179" s="3"/>
      <c r="V179" s="3"/>
    </row>
    <row r="180" spans="2:22" ht="26.25" x14ac:dyDescent="0.2">
      <c r="B180" s="65"/>
      <c r="C180" s="71" t="s">
        <v>64</v>
      </c>
      <c r="D180" s="75" t="s">
        <v>66</v>
      </c>
      <c r="E180" s="69">
        <v>48</v>
      </c>
      <c r="F180" s="69">
        <v>0.4</v>
      </c>
      <c r="G180" s="69">
        <v>0.4</v>
      </c>
      <c r="H180" s="69">
        <v>9.8000000000000007</v>
      </c>
      <c r="I180" s="69">
        <v>0.06</v>
      </c>
      <c r="J180" s="69">
        <v>0.04</v>
      </c>
      <c r="K180" s="69">
        <v>10</v>
      </c>
      <c r="L180" s="69">
        <v>0</v>
      </c>
      <c r="M180" s="69">
        <v>0.4</v>
      </c>
      <c r="N180" s="69">
        <v>32</v>
      </c>
      <c r="O180" s="69">
        <v>22</v>
      </c>
      <c r="P180" s="69">
        <v>18</v>
      </c>
      <c r="Q180" s="69">
        <v>0</v>
      </c>
      <c r="R180" s="69">
        <v>0</v>
      </c>
      <c r="S180" s="69">
        <v>4.4000000000000004</v>
      </c>
      <c r="T180" s="27"/>
      <c r="U180" s="3"/>
      <c r="V180" s="3"/>
    </row>
    <row r="181" spans="2:22" ht="26.25" x14ac:dyDescent="0.2">
      <c r="B181" s="65"/>
      <c r="C181" s="127" t="s">
        <v>43</v>
      </c>
      <c r="D181" s="148">
        <f>D168+D178+D180</f>
        <v>1520</v>
      </c>
      <c r="E181" s="77">
        <f>E168+E178+E180</f>
        <v>1719.2</v>
      </c>
      <c r="F181" s="77">
        <f t="shared" ref="F181:S181" si="20">F168+F178+F180</f>
        <v>53.399999999999991</v>
      </c>
      <c r="G181" s="77">
        <f t="shared" si="20"/>
        <v>57.355999999999995</v>
      </c>
      <c r="H181" s="77">
        <f t="shared" si="20"/>
        <v>194.55</v>
      </c>
      <c r="I181" s="77">
        <f t="shared" si="20"/>
        <v>1.1470000000000002</v>
      </c>
      <c r="J181" s="77">
        <f t="shared" si="20"/>
        <v>1.4450000000000001</v>
      </c>
      <c r="K181" s="77">
        <f t="shared" si="20"/>
        <v>23.615000000000002</v>
      </c>
      <c r="L181" s="77">
        <f t="shared" si="20"/>
        <v>6.8230000000000004</v>
      </c>
      <c r="M181" s="77">
        <f t="shared" si="20"/>
        <v>4.9750000000000005</v>
      </c>
      <c r="N181" s="77">
        <f t="shared" si="20"/>
        <v>800.298</v>
      </c>
      <c r="O181" s="77">
        <f t="shared" si="20"/>
        <v>1034.9000000000001</v>
      </c>
      <c r="P181" s="77">
        <f t="shared" si="20"/>
        <v>183.77500000000003</v>
      </c>
      <c r="Q181" s="77">
        <f t="shared" si="20"/>
        <v>10.370000000000001</v>
      </c>
      <c r="R181" s="77">
        <f t="shared" si="20"/>
        <v>0.28600000000000003</v>
      </c>
      <c r="S181" s="77">
        <f t="shared" si="20"/>
        <v>11.073</v>
      </c>
      <c r="T181" s="19" t="e">
        <f>SUM(#REF!)</f>
        <v>#REF!</v>
      </c>
      <c r="U181" s="3"/>
      <c r="V181" s="3"/>
    </row>
    <row r="182" spans="2:22" ht="26.25" x14ac:dyDescent="0.4">
      <c r="B182" s="42"/>
      <c r="C182" s="42"/>
      <c r="D182" s="14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31"/>
      <c r="U182" s="3"/>
      <c r="V182" s="3"/>
    </row>
    <row r="183" spans="2:22" ht="26.25" x14ac:dyDescent="0.4">
      <c r="B183" s="116"/>
      <c r="C183" s="113" t="s">
        <v>56</v>
      </c>
      <c r="D183" s="12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22"/>
      <c r="U183" s="3"/>
      <c r="V183" s="3"/>
    </row>
    <row r="184" spans="2:22" ht="26.25" x14ac:dyDescent="0.4">
      <c r="B184" s="116"/>
      <c r="C184" s="117" t="s">
        <v>1</v>
      </c>
      <c r="D184" s="12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8"/>
      <c r="T184" s="22"/>
      <c r="U184" s="3"/>
      <c r="V184" s="3"/>
    </row>
    <row r="185" spans="2:22" ht="25.5" customHeight="1" x14ac:dyDescent="0.25">
      <c r="B185" s="209" t="s">
        <v>2</v>
      </c>
      <c r="C185" s="209" t="s">
        <v>3</v>
      </c>
      <c r="D185" s="224" t="s">
        <v>4</v>
      </c>
      <c r="E185" s="225" t="s">
        <v>5</v>
      </c>
      <c r="F185" s="221" t="s">
        <v>6</v>
      </c>
      <c r="G185" s="222"/>
      <c r="H185" s="223"/>
      <c r="I185" s="221" t="s">
        <v>7</v>
      </c>
      <c r="J185" s="222"/>
      <c r="K185" s="222"/>
      <c r="L185" s="222"/>
      <c r="M185" s="223"/>
      <c r="N185" s="221" t="s">
        <v>8</v>
      </c>
      <c r="O185" s="222"/>
      <c r="P185" s="222"/>
      <c r="Q185" s="222"/>
      <c r="R185" s="222"/>
      <c r="S185" s="223"/>
      <c r="T185" s="21"/>
      <c r="U185" s="3"/>
      <c r="V185" s="3"/>
    </row>
    <row r="186" spans="2:22" ht="25.5" x14ac:dyDescent="0.25">
      <c r="B186" s="209"/>
      <c r="C186" s="209"/>
      <c r="D186" s="211"/>
      <c r="E186" s="220"/>
      <c r="F186" s="64" t="s">
        <v>9</v>
      </c>
      <c r="G186" s="64" t="s">
        <v>10</v>
      </c>
      <c r="H186" s="64" t="s">
        <v>11</v>
      </c>
      <c r="I186" s="64" t="s">
        <v>12</v>
      </c>
      <c r="J186" s="64" t="s">
        <v>13</v>
      </c>
      <c r="K186" s="64" t="s">
        <v>14</v>
      </c>
      <c r="L186" s="64" t="s">
        <v>15</v>
      </c>
      <c r="M186" s="64" t="s">
        <v>16</v>
      </c>
      <c r="N186" s="64" t="s">
        <v>17</v>
      </c>
      <c r="O186" s="64" t="s">
        <v>18</v>
      </c>
      <c r="P186" s="64" t="s">
        <v>19</v>
      </c>
      <c r="Q186" s="64" t="s">
        <v>20</v>
      </c>
      <c r="R186" s="64" t="s">
        <v>21</v>
      </c>
      <c r="S186" s="64" t="s">
        <v>22</v>
      </c>
      <c r="T186" s="21"/>
      <c r="U186" s="3"/>
      <c r="V186" s="3"/>
    </row>
    <row r="187" spans="2:22" ht="26.25" x14ac:dyDescent="0.25">
      <c r="B187" s="165"/>
      <c r="C187" s="159" t="s">
        <v>24</v>
      </c>
      <c r="D187" s="175"/>
      <c r="E187" s="176"/>
      <c r="F187" s="176"/>
      <c r="G187" s="176"/>
      <c r="H187" s="176"/>
      <c r="I187" s="161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21"/>
      <c r="U187" s="3"/>
      <c r="V187" s="3"/>
    </row>
    <row r="188" spans="2:22" ht="52.5" x14ac:dyDescent="0.25">
      <c r="B188" s="65">
        <v>114</v>
      </c>
      <c r="C188" s="66" t="s">
        <v>45</v>
      </c>
      <c r="D188" s="67" t="s">
        <v>90</v>
      </c>
      <c r="E188" s="68">
        <v>294</v>
      </c>
      <c r="F188" s="68">
        <v>6</v>
      </c>
      <c r="G188" s="68">
        <v>5.85</v>
      </c>
      <c r="H188" s="68">
        <v>42.95</v>
      </c>
      <c r="I188" s="68">
        <v>0.06</v>
      </c>
      <c r="J188" s="68">
        <v>0.02</v>
      </c>
      <c r="K188" s="68">
        <v>0.96</v>
      </c>
      <c r="L188" s="69">
        <v>0</v>
      </c>
      <c r="M188" s="68">
        <v>0.21</v>
      </c>
      <c r="N188" s="68">
        <v>130.66999999999999</v>
      </c>
      <c r="O188" s="68">
        <v>157.44</v>
      </c>
      <c r="P188" s="68">
        <v>36.46</v>
      </c>
      <c r="Q188" s="69">
        <v>0.82</v>
      </c>
      <c r="R188" s="69">
        <v>8.9999999999999993E-3</v>
      </c>
      <c r="S188" s="68">
        <v>0.6</v>
      </c>
      <c r="T188" s="22"/>
      <c r="U188" s="3"/>
      <c r="V188" s="3"/>
    </row>
    <row r="189" spans="2:22" ht="78.75" x14ac:dyDescent="0.2">
      <c r="B189" s="65"/>
      <c r="C189" s="71" t="s">
        <v>101</v>
      </c>
      <c r="D189" s="82" t="s">
        <v>74</v>
      </c>
      <c r="E189" s="69">
        <v>176</v>
      </c>
      <c r="F189" s="69">
        <v>1.72</v>
      </c>
      <c r="G189" s="69">
        <v>4.2</v>
      </c>
      <c r="H189" s="69">
        <v>32.9</v>
      </c>
      <c r="I189" s="72">
        <v>0.09</v>
      </c>
      <c r="J189" s="72">
        <v>0.06</v>
      </c>
      <c r="K189" s="69">
        <v>0</v>
      </c>
      <c r="L189" s="69">
        <v>0</v>
      </c>
      <c r="M189" s="69">
        <v>0.45</v>
      </c>
      <c r="N189" s="69">
        <v>11.2</v>
      </c>
      <c r="O189" s="69">
        <v>59.9</v>
      </c>
      <c r="P189" s="69">
        <v>9.1999999999999993</v>
      </c>
      <c r="Q189" s="69">
        <v>1</v>
      </c>
      <c r="R189" s="69">
        <v>0</v>
      </c>
      <c r="S189" s="69">
        <v>0.77</v>
      </c>
      <c r="T189" s="27"/>
      <c r="U189" s="3"/>
      <c r="V189" s="3"/>
    </row>
    <row r="190" spans="2:22" ht="26.25" x14ac:dyDescent="0.2">
      <c r="B190" s="65">
        <v>295</v>
      </c>
      <c r="C190" s="71" t="s">
        <v>50</v>
      </c>
      <c r="D190" s="67" t="s">
        <v>65</v>
      </c>
      <c r="E190" s="69">
        <v>67</v>
      </c>
      <c r="F190" s="69">
        <v>1.05</v>
      </c>
      <c r="G190" s="69">
        <v>1.2</v>
      </c>
      <c r="H190" s="69">
        <v>13.04</v>
      </c>
      <c r="I190" s="69">
        <v>0.04</v>
      </c>
      <c r="J190" s="69">
        <v>0.03</v>
      </c>
      <c r="K190" s="69">
        <v>1.33</v>
      </c>
      <c r="L190" s="69">
        <v>0</v>
      </c>
      <c r="M190" s="69">
        <v>0.1</v>
      </c>
      <c r="N190" s="69">
        <v>126.6</v>
      </c>
      <c r="O190" s="69">
        <v>92.8</v>
      </c>
      <c r="P190" s="69">
        <v>15.4</v>
      </c>
      <c r="Q190" s="69">
        <v>2.0299999999999998</v>
      </c>
      <c r="R190" s="69">
        <v>0</v>
      </c>
      <c r="S190" s="69">
        <v>0.41</v>
      </c>
      <c r="T190" s="27"/>
      <c r="U190" s="3"/>
      <c r="V190" s="3"/>
    </row>
    <row r="191" spans="2:22" ht="26.25" x14ac:dyDescent="0.2">
      <c r="B191" s="65"/>
      <c r="C191" s="188" t="s">
        <v>36</v>
      </c>
      <c r="D191" s="151">
        <v>550</v>
      </c>
      <c r="E191" s="136">
        <f t="shared" ref="E191:S191" si="21">SUM(E188:E190)</f>
        <v>537</v>
      </c>
      <c r="F191" s="136">
        <f t="shared" si="21"/>
        <v>8.77</v>
      </c>
      <c r="G191" s="136">
        <f t="shared" si="21"/>
        <v>11.25</v>
      </c>
      <c r="H191" s="136">
        <f t="shared" si="21"/>
        <v>88.889999999999986</v>
      </c>
      <c r="I191" s="136">
        <f t="shared" si="21"/>
        <v>0.19</v>
      </c>
      <c r="J191" s="136">
        <f t="shared" si="21"/>
        <v>0.11</v>
      </c>
      <c r="K191" s="136">
        <f t="shared" si="21"/>
        <v>2.29</v>
      </c>
      <c r="L191" s="136">
        <f t="shared" si="21"/>
        <v>0</v>
      </c>
      <c r="M191" s="136">
        <f t="shared" si="21"/>
        <v>0.76</v>
      </c>
      <c r="N191" s="136">
        <f t="shared" si="21"/>
        <v>268.46999999999997</v>
      </c>
      <c r="O191" s="136">
        <f t="shared" si="21"/>
        <v>310.14</v>
      </c>
      <c r="P191" s="136">
        <f t="shared" si="21"/>
        <v>61.059999999999995</v>
      </c>
      <c r="Q191" s="136">
        <f t="shared" si="21"/>
        <v>3.8499999999999996</v>
      </c>
      <c r="R191" s="136">
        <f t="shared" si="21"/>
        <v>8.9999999999999993E-3</v>
      </c>
      <c r="S191" s="136">
        <f t="shared" si="21"/>
        <v>1.78</v>
      </c>
      <c r="T191" s="27"/>
      <c r="U191" s="3"/>
      <c r="V191" s="3"/>
    </row>
    <row r="192" spans="2:22" ht="26.25" x14ac:dyDescent="0.2">
      <c r="B192" s="158"/>
      <c r="C192" s="159" t="s">
        <v>27</v>
      </c>
      <c r="D192" s="160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27"/>
      <c r="U192" s="3"/>
      <c r="V192" s="3"/>
    </row>
    <row r="193" spans="2:22" ht="52.5" x14ac:dyDescent="0.2">
      <c r="B193" s="65">
        <v>47</v>
      </c>
      <c r="C193" s="96" t="s">
        <v>37</v>
      </c>
      <c r="D193" s="67" t="s">
        <v>69</v>
      </c>
      <c r="E193" s="69">
        <v>124</v>
      </c>
      <c r="F193" s="69">
        <v>2.83</v>
      </c>
      <c r="G193" s="69">
        <v>2.86</v>
      </c>
      <c r="H193" s="69">
        <v>21.76</v>
      </c>
      <c r="I193" s="69">
        <v>0.112</v>
      </c>
      <c r="J193" s="69">
        <v>0.1</v>
      </c>
      <c r="K193" s="69">
        <v>2.25</v>
      </c>
      <c r="L193" s="69">
        <v>0</v>
      </c>
      <c r="M193" s="69">
        <v>1.425</v>
      </c>
      <c r="N193" s="69">
        <v>29.2</v>
      </c>
      <c r="O193" s="69">
        <v>67.575000000000003</v>
      </c>
      <c r="P193" s="69">
        <v>17.274999999999999</v>
      </c>
      <c r="Q193" s="69">
        <v>0</v>
      </c>
      <c r="R193" s="69">
        <v>0</v>
      </c>
      <c r="S193" s="69">
        <v>0</v>
      </c>
      <c r="T193" s="19">
        <f>SUM(T189:T192)</f>
        <v>0</v>
      </c>
      <c r="U193" s="3"/>
      <c r="V193" s="3"/>
    </row>
    <row r="194" spans="2:22" ht="26.25" x14ac:dyDescent="0.25">
      <c r="B194" s="65">
        <v>92</v>
      </c>
      <c r="C194" s="97" t="s">
        <v>72</v>
      </c>
      <c r="D194" s="67" t="s">
        <v>65</v>
      </c>
      <c r="E194" s="68">
        <v>239</v>
      </c>
      <c r="F194" s="68">
        <v>3.72</v>
      </c>
      <c r="G194" s="68">
        <v>14.87</v>
      </c>
      <c r="H194" s="68">
        <v>22.57</v>
      </c>
      <c r="I194" s="68">
        <v>0.42199999999999999</v>
      </c>
      <c r="J194" s="68">
        <v>0.22</v>
      </c>
      <c r="K194" s="68">
        <v>7.7249999999999996</v>
      </c>
      <c r="L194" s="68">
        <v>0</v>
      </c>
      <c r="M194" s="68">
        <v>0.35299999999999998</v>
      </c>
      <c r="N194" s="68">
        <v>32.787999999999997</v>
      </c>
      <c r="O194" s="68">
        <v>205.965</v>
      </c>
      <c r="P194" s="68">
        <v>28.98</v>
      </c>
      <c r="Q194" s="68">
        <v>2.5</v>
      </c>
      <c r="R194" s="68">
        <v>0.02</v>
      </c>
      <c r="S194" s="68">
        <v>1.45</v>
      </c>
      <c r="T194" s="29"/>
      <c r="U194" s="3"/>
      <c r="V194" s="3"/>
    </row>
    <row r="195" spans="2:22" ht="26.25" x14ac:dyDescent="0.2">
      <c r="B195" s="65"/>
      <c r="C195" s="71" t="s">
        <v>98</v>
      </c>
      <c r="D195" s="67" t="s">
        <v>66</v>
      </c>
      <c r="E195" s="69">
        <v>150</v>
      </c>
      <c r="F195" s="69">
        <v>11.3</v>
      </c>
      <c r="G195" s="69">
        <v>7.2</v>
      </c>
      <c r="H195" s="69">
        <v>9.8000000000000007</v>
      </c>
      <c r="I195" s="69">
        <v>0.04</v>
      </c>
      <c r="J195" s="69">
        <v>7.0000000000000007E-2</v>
      </c>
      <c r="K195" s="69">
        <v>0</v>
      </c>
      <c r="L195" s="69">
        <v>0.2</v>
      </c>
      <c r="M195" s="69">
        <v>2.42</v>
      </c>
      <c r="N195" s="69">
        <v>8.74</v>
      </c>
      <c r="O195" s="69">
        <v>115.74</v>
      </c>
      <c r="P195" s="69">
        <v>20.86</v>
      </c>
      <c r="Q195" s="69">
        <v>0.97</v>
      </c>
      <c r="R195" s="69">
        <v>0</v>
      </c>
      <c r="S195" s="69">
        <v>1.36</v>
      </c>
      <c r="T195" s="27"/>
      <c r="U195" s="3"/>
      <c r="V195" s="3"/>
    </row>
    <row r="196" spans="2:22" ht="52.5" x14ac:dyDescent="0.2">
      <c r="B196" s="65">
        <v>246</v>
      </c>
      <c r="C196" s="73" t="s">
        <v>73</v>
      </c>
      <c r="D196" s="67" t="s">
        <v>84</v>
      </c>
      <c r="E196" s="70">
        <v>45</v>
      </c>
      <c r="F196" s="70">
        <v>0.1</v>
      </c>
      <c r="G196" s="70">
        <v>2.2000000000000002</v>
      </c>
      <c r="H196" s="70">
        <v>6.1</v>
      </c>
      <c r="I196" s="69">
        <v>4.0000000000000001E-3</v>
      </c>
      <c r="J196" s="69">
        <v>0.02</v>
      </c>
      <c r="K196" s="69">
        <v>0.09</v>
      </c>
      <c r="L196" s="69">
        <v>0</v>
      </c>
      <c r="M196" s="69">
        <v>1</v>
      </c>
      <c r="N196" s="69">
        <v>17</v>
      </c>
      <c r="O196" s="69">
        <v>30</v>
      </c>
      <c r="P196" s="69">
        <v>14</v>
      </c>
      <c r="Q196" s="69">
        <v>0.22</v>
      </c>
      <c r="R196" s="69">
        <v>0.03</v>
      </c>
      <c r="S196" s="69">
        <v>0.5</v>
      </c>
      <c r="T196" s="27"/>
      <c r="U196" s="3"/>
      <c r="V196" s="3"/>
    </row>
    <row r="197" spans="2:22" ht="26.25" x14ac:dyDescent="0.2">
      <c r="B197" s="65">
        <v>276</v>
      </c>
      <c r="C197" s="71" t="s">
        <v>117</v>
      </c>
      <c r="D197" s="75" t="s">
        <v>65</v>
      </c>
      <c r="E197" s="69">
        <v>85</v>
      </c>
      <c r="F197" s="69">
        <v>0.12</v>
      </c>
      <c r="G197" s="69">
        <v>0</v>
      </c>
      <c r="H197" s="69">
        <v>21.15</v>
      </c>
      <c r="I197" s="69">
        <v>0</v>
      </c>
      <c r="J197" s="69">
        <v>0</v>
      </c>
      <c r="K197" s="69">
        <v>0</v>
      </c>
      <c r="L197" s="69">
        <v>0</v>
      </c>
      <c r="M197" s="69">
        <v>0</v>
      </c>
      <c r="N197" s="69">
        <v>11.2</v>
      </c>
      <c r="O197" s="69">
        <v>21.56</v>
      </c>
      <c r="P197" s="69">
        <v>0</v>
      </c>
      <c r="Q197" s="69">
        <v>0.89</v>
      </c>
      <c r="R197" s="69">
        <v>0</v>
      </c>
      <c r="S197" s="69">
        <v>0</v>
      </c>
      <c r="T197" s="27"/>
      <c r="U197" s="3"/>
      <c r="V197" s="3"/>
    </row>
    <row r="198" spans="2:22" ht="26.25" x14ac:dyDescent="0.2">
      <c r="B198" s="70"/>
      <c r="C198" s="71" t="s">
        <v>29</v>
      </c>
      <c r="D198" s="67" t="s">
        <v>70</v>
      </c>
      <c r="E198" s="69">
        <v>49</v>
      </c>
      <c r="F198" s="69">
        <v>1.62</v>
      </c>
      <c r="G198" s="69">
        <v>0.2</v>
      </c>
      <c r="H198" s="69">
        <v>9.76</v>
      </c>
      <c r="I198" s="72">
        <v>6.6000000000000003E-2</v>
      </c>
      <c r="J198" s="72">
        <v>3.5999999999999997E-2</v>
      </c>
      <c r="K198" s="69">
        <v>0</v>
      </c>
      <c r="L198" s="69">
        <v>0</v>
      </c>
      <c r="M198" s="69">
        <v>0</v>
      </c>
      <c r="N198" s="69">
        <v>12</v>
      </c>
      <c r="O198" s="69">
        <v>39</v>
      </c>
      <c r="P198" s="69">
        <v>8.4</v>
      </c>
      <c r="Q198" s="69">
        <v>1.1000000000000001</v>
      </c>
      <c r="R198" s="69">
        <v>0</v>
      </c>
      <c r="S198" s="69">
        <v>0.66</v>
      </c>
      <c r="T198" s="27"/>
      <c r="U198" s="3"/>
      <c r="V198" s="3"/>
    </row>
    <row r="199" spans="2:22" ht="26.25" x14ac:dyDescent="0.2">
      <c r="B199" s="70"/>
      <c r="C199" s="81" t="s">
        <v>25</v>
      </c>
      <c r="D199" s="82" t="s">
        <v>94</v>
      </c>
      <c r="E199" s="69">
        <v>75</v>
      </c>
      <c r="F199" s="69">
        <v>3.9</v>
      </c>
      <c r="G199" s="69">
        <v>0.9</v>
      </c>
      <c r="H199" s="69">
        <v>12</v>
      </c>
      <c r="I199" s="72">
        <v>5.3999999999999999E-2</v>
      </c>
      <c r="J199" s="72">
        <v>1.7999999999999999E-2</v>
      </c>
      <c r="K199" s="69">
        <v>0</v>
      </c>
      <c r="L199" s="69">
        <v>0</v>
      </c>
      <c r="M199" s="69">
        <v>0.27</v>
      </c>
      <c r="N199" s="69">
        <v>10.5</v>
      </c>
      <c r="O199" s="69">
        <v>47.4</v>
      </c>
      <c r="P199" s="69">
        <v>5.0999999999999996</v>
      </c>
      <c r="Q199" s="69">
        <v>0.36</v>
      </c>
      <c r="R199" s="69">
        <v>0</v>
      </c>
      <c r="S199" s="69">
        <v>1.17</v>
      </c>
      <c r="T199" s="27"/>
      <c r="U199" s="3"/>
      <c r="V199" s="3"/>
    </row>
    <row r="200" spans="2:22" ht="25.5" x14ac:dyDescent="0.2">
      <c r="B200" s="189"/>
      <c r="C200" s="188" t="s">
        <v>38</v>
      </c>
      <c r="D200" s="190">
        <v>910</v>
      </c>
      <c r="E200" s="136">
        <f t="shared" ref="E200:S200" si="22">SUM(E193:E199)</f>
        <v>767</v>
      </c>
      <c r="F200" s="136">
        <f t="shared" si="22"/>
        <v>23.590000000000003</v>
      </c>
      <c r="G200" s="136">
        <f t="shared" si="22"/>
        <v>28.229999999999997</v>
      </c>
      <c r="H200" s="136">
        <f t="shared" si="22"/>
        <v>103.14</v>
      </c>
      <c r="I200" s="136">
        <f t="shared" si="22"/>
        <v>0.69800000000000018</v>
      </c>
      <c r="J200" s="136">
        <f t="shared" si="22"/>
        <v>0.46400000000000002</v>
      </c>
      <c r="K200" s="136">
        <f t="shared" si="22"/>
        <v>10.065</v>
      </c>
      <c r="L200" s="136">
        <f t="shared" si="22"/>
        <v>0.2</v>
      </c>
      <c r="M200" s="136">
        <f t="shared" si="22"/>
        <v>5.468</v>
      </c>
      <c r="N200" s="136">
        <f t="shared" si="22"/>
        <v>121.428</v>
      </c>
      <c r="O200" s="136">
        <f t="shared" si="22"/>
        <v>527.24</v>
      </c>
      <c r="P200" s="136">
        <f t="shared" si="22"/>
        <v>94.614999999999995</v>
      </c>
      <c r="Q200" s="136">
        <f t="shared" si="22"/>
        <v>6.04</v>
      </c>
      <c r="R200" s="136">
        <f t="shared" si="22"/>
        <v>0.05</v>
      </c>
      <c r="S200" s="136">
        <f t="shared" si="22"/>
        <v>5.1400000000000006</v>
      </c>
      <c r="T200" s="27"/>
      <c r="U200" s="3"/>
      <c r="V200" s="3"/>
    </row>
    <row r="201" spans="2:22" ht="25.5" x14ac:dyDescent="0.2">
      <c r="B201" s="170"/>
      <c r="C201" s="159" t="s">
        <v>95</v>
      </c>
      <c r="D201" s="191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27"/>
      <c r="U201" s="3"/>
      <c r="V201" s="3"/>
    </row>
    <row r="202" spans="2:22" ht="26.25" x14ac:dyDescent="0.2">
      <c r="B202" s="70"/>
      <c r="C202" s="71" t="s">
        <v>96</v>
      </c>
      <c r="D202" s="67" t="s">
        <v>65</v>
      </c>
      <c r="E202" s="69">
        <v>102</v>
      </c>
      <c r="F202" s="69">
        <v>2.8</v>
      </c>
      <c r="G202" s="69">
        <v>3</v>
      </c>
      <c r="H202" s="69">
        <v>8.4</v>
      </c>
      <c r="I202" s="69">
        <v>4.0000000000000001E-3</v>
      </c>
      <c r="J202" s="69">
        <v>0.02</v>
      </c>
      <c r="K202" s="69">
        <v>0</v>
      </c>
      <c r="L202" s="69">
        <v>0</v>
      </c>
      <c r="M202" s="69">
        <v>0</v>
      </c>
      <c r="N202" s="69">
        <v>148</v>
      </c>
      <c r="O202" s="69">
        <v>184</v>
      </c>
      <c r="P202" s="69">
        <v>0</v>
      </c>
      <c r="Q202" s="69">
        <v>0.08</v>
      </c>
      <c r="R202" s="69">
        <v>0</v>
      </c>
      <c r="S202" s="69">
        <v>0</v>
      </c>
      <c r="T202" s="27"/>
      <c r="U202" s="3"/>
      <c r="V202" s="3"/>
    </row>
    <row r="203" spans="2:22" ht="26.25" x14ac:dyDescent="0.2">
      <c r="B203" s="65"/>
      <c r="C203" s="188" t="s">
        <v>43</v>
      </c>
      <c r="D203" s="148">
        <f>D191+D200+D202</f>
        <v>1660</v>
      </c>
      <c r="E203" s="77">
        <f>E191+E200+E202</f>
        <v>1406</v>
      </c>
      <c r="F203" s="77">
        <f t="shared" ref="F203:S203" si="23">F191+F200+F202</f>
        <v>35.159999999999997</v>
      </c>
      <c r="G203" s="77">
        <f t="shared" si="23"/>
        <v>42.48</v>
      </c>
      <c r="H203" s="77">
        <f t="shared" si="23"/>
        <v>200.42999999999998</v>
      </c>
      <c r="I203" s="77">
        <f t="shared" si="23"/>
        <v>0.89200000000000013</v>
      </c>
      <c r="J203" s="77">
        <f t="shared" si="23"/>
        <v>0.59400000000000008</v>
      </c>
      <c r="K203" s="77">
        <f t="shared" si="23"/>
        <v>12.355</v>
      </c>
      <c r="L203" s="77">
        <f t="shared" si="23"/>
        <v>0.2</v>
      </c>
      <c r="M203" s="77">
        <f t="shared" si="23"/>
        <v>6.2279999999999998</v>
      </c>
      <c r="N203" s="77">
        <f t="shared" si="23"/>
        <v>537.89799999999991</v>
      </c>
      <c r="O203" s="77">
        <f t="shared" si="23"/>
        <v>1021.38</v>
      </c>
      <c r="P203" s="77">
        <f t="shared" si="23"/>
        <v>155.67499999999998</v>
      </c>
      <c r="Q203" s="77">
        <f t="shared" si="23"/>
        <v>9.9700000000000006</v>
      </c>
      <c r="R203" s="77">
        <f t="shared" si="23"/>
        <v>5.9000000000000004E-2</v>
      </c>
      <c r="S203" s="77">
        <f t="shared" si="23"/>
        <v>6.9200000000000008</v>
      </c>
      <c r="T203" s="27"/>
      <c r="U203" s="3"/>
      <c r="V203" s="3"/>
    </row>
    <row r="204" spans="2:22" ht="26.25" x14ac:dyDescent="0.4">
      <c r="B204" s="143"/>
      <c r="C204" s="42"/>
      <c r="D204" s="14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28"/>
      <c r="U204" s="3"/>
      <c r="V204" s="3"/>
    </row>
    <row r="205" spans="2:22" ht="26.25" x14ac:dyDescent="0.4">
      <c r="B205" s="144"/>
      <c r="C205" s="113" t="s">
        <v>60</v>
      </c>
      <c r="D205" s="12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22"/>
      <c r="U205" s="3"/>
      <c r="V205" s="3"/>
    </row>
    <row r="206" spans="2:22" ht="26.25" x14ac:dyDescent="0.4">
      <c r="B206" s="144"/>
      <c r="C206" s="117" t="s">
        <v>1</v>
      </c>
      <c r="D206" s="12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8"/>
      <c r="T206" s="22"/>
      <c r="U206" s="3"/>
      <c r="V206" s="3"/>
    </row>
    <row r="207" spans="2:22" ht="25.5" x14ac:dyDescent="0.25">
      <c r="B207" s="209" t="s">
        <v>2</v>
      </c>
      <c r="C207" s="209" t="s">
        <v>3</v>
      </c>
      <c r="D207" s="224" t="s">
        <v>4</v>
      </c>
      <c r="E207" s="225" t="s">
        <v>5</v>
      </c>
      <c r="F207" s="221" t="s">
        <v>6</v>
      </c>
      <c r="G207" s="222"/>
      <c r="H207" s="223"/>
      <c r="I207" s="221" t="s">
        <v>7</v>
      </c>
      <c r="J207" s="222"/>
      <c r="K207" s="222"/>
      <c r="L207" s="222"/>
      <c r="M207" s="223"/>
      <c r="N207" s="221" t="s">
        <v>8</v>
      </c>
      <c r="O207" s="222"/>
      <c r="P207" s="222"/>
      <c r="Q207" s="222"/>
      <c r="R207" s="222"/>
      <c r="S207" s="223"/>
      <c r="T207" s="21"/>
      <c r="U207" s="3"/>
      <c r="V207" s="3"/>
    </row>
    <row r="208" spans="2:22" ht="25.5" x14ac:dyDescent="0.25">
      <c r="B208" s="209"/>
      <c r="C208" s="209"/>
      <c r="D208" s="211"/>
      <c r="E208" s="220"/>
      <c r="F208" s="64" t="s">
        <v>9</v>
      </c>
      <c r="G208" s="64" t="s">
        <v>10</v>
      </c>
      <c r="H208" s="64" t="s">
        <v>11</v>
      </c>
      <c r="I208" s="64" t="s">
        <v>12</v>
      </c>
      <c r="J208" s="64" t="s">
        <v>13</v>
      </c>
      <c r="K208" s="64" t="s">
        <v>14</v>
      </c>
      <c r="L208" s="64" t="s">
        <v>15</v>
      </c>
      <c r="M208" s="64" t="s">
        <v>16</v>
      </c>
      <c r="N208" s="64" t="s">
        <v>17</v>
      </c>
      <c r="O208" s="64" t="s">
        <v>18</v>
      </c>
      <c r="P208" s="64" t="s">
        <v>19</v>
      </c>
      <c r="Q208" s="64" t="s">
        <v>20</v>
      </c>
      <c r="R208" s="64" t="s">
        <v>21</v>
      </c>
      <c r="S208" s="64" t="s">
        <v>22</v>
      </c>
      <c r="T208" s="21"/>
      <c r="U208" s="3"/>
      <c r="V208" s="3"/>
    </row>
    <row r="209" spans="2:22" ht="26.25" x14ac:dyDescent="0.25">
      <c r="B209" s="165"/>
      <c r="C209" s="155" t="s">
        <v>24</v>
      </c>
      <c r="D209" s="175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21"/>
      <c r="U209" s="3"/>
      <c r="V209" s="3"/>
    </row>
    <row r="210" spans="2:22" ht="52.5" x14ac:dyDescent="0.25">
      <c r="B210" s="65">
        <v>112</v>
      </c>
      <c r="C210" s="71" t="s">
        <v>32</v>
      </c>
      <c r="D210" s="67" t="s">
        <v>90</v>
      </c>
      <c r="E210" s="69">
        <v>227</v>
      </c>
      <c r="F210" s="69">
        <v>6.04</v>
      </c>
      <c r="G210" s="69">
        <v>7.27</v>
      </c>
      <c r="H210" s="69">
        <v>34.29</v>
      </c>
      <c r="I210" s="69">
        <v>1.0999999999999999E-2</v>
      </c>
      <c r="J210" s="69">
        <v>0.05</v>
      </c>
      <c r="K210" s="69">
        <v>0.87</v>
      </c>
      <c r="L210" s="69">
        <v>0</v>
      </c>
      <c r="M210" s="69">
        <v>0.65</v>
      </c>
      <c r="N210" s="69">
        <v>133.69999999999999</v>
      </c>
      <c r="O210" s="69">
        <v>201.18</v>
      </c>
      <c r="P210" s="69">
        <v>10.3</v>
      </c>
      <c r="Q210" s="69">
        <v>0</v>
      </c>
      <c r="R210" s="69">
        <v>0</v>
      </c>
      <c r="S210" s="69">
        <v>0.3</v>
      </c>
      <c r="T210" s="22"/>
      <c r="U210" s="3"/>
      <c r="V210" s="3"/>
    </row>
    <row r="211" spans="2:22" ht="26.25" x14ac:dyDescent="0.2">
      <c r="B211" s="65"/>
      <c r="C211" s="71" t="s">
        <v>105</v>
      </c>
      <c r="D211" s="67" t="s">
        <v>106</v>
      </c>
      <c r="E211" s="69">
        <v>33</v>
      </c>
      <c r="F211" s="69">
        <v>0.31</v>
      </c>
      <c r="G211" s="69">
        <v>6.0000000000000001E-3</v>
      </c>
      <c r="H211" s="69">
        <v>0.3</v>
      </c>
      <c r="I211" s="69">
        <v>0.05</v>
      </c>
      <c r="J211" s="69">
        <v>0.15</v>
      </c>
      <c r="K211" s="69">
        <v>0.18</v>
      </c>
      <c r="L211" s="69">
        <v>6</v>
      </c>
      <c r="M211" s="69">
        <v>0.6</v>
      </c>
      <c r="N211" s="69">
        <v>79.2</v>
      </c>
      <c r="O211" s="69">
        <v>118.8</v>
      </c>
      <c r="P211" s="69">
        <v>18</v>
      </c>
      <c r="Q211" s="69">
        <v>0</v>
      </c>
      <c r="R211" s="69">
        <v>0</v>
      </c>
      <c r="S211" s="69">
        <v>0.36</v>
      </c>
      <c r="T211" s="23"/>
      <c r="U211" s="3"/>
      <c r="V211" s="3"/>
    </row>
    <row r="212" spans="2:22" ht="26.25" x14ac:dyDescent="0.2">
      <c r="B212" s="65">
        <v>269</v>
      </c>
      <c r="C212" s="73" t="s">
        <v>33</v>
      </c>
      <c r="D212" s="67" t="s">
        <v>65</v>
      </c>
      <c r="E212" s="69">
        <v>154</v>
      </c>
      <c r="F212" s="74">
        <v>3.77</v>
      </c>
      <c r="G212" s="69">
        <v>3.93</v>
      </c>
      <c r="H212" s="74">
        <v>25.92</v>
      </c>
      <c r="I212" s="74">
        <v>0.05</v>
      </c>
      <c r="J212" s="74">
        <v>0.04</v>
      </c>
      <c r="K212" s="74">
        <v>1.58</v>
      </c>
      <c r="L212" s="69">
        <v>0</v>
      </c>
      <c r="M212" s="69">
        <v>0</v>
      </c>
      <c r="N212" s="74">
        <v>152.22</v>
      </c>
      <c r="O212" s="74">
        <v>124.56</v>
      </c>
      <c r="P212" s="74">
        <v>21.34</v>
      </c>
      <c r="Q212" s="74">
        <v>0.4</v>
      </c>
      <c r="R212" s="74">
        <v>8.9999999999999993E-3</v>
      </c>
      <c r="S212" s="69">
        <v>0.47799999999999998</v>
      </c>
      <c r="T212" s="23"/>
      <c r="U212" s="3"/>
      <c r="V212" s="3"/>
    </row>
    <row r="213" spans="2:22" ht="26.25" x14ac:dyDescent="0.2">
      <c r="B213" s="65"/>
      <c r="C213" s="71" t="s">
        <v>64</v>
      </c>
      <c r="D213" s="75" t="s">
        <v>66</v>
      </c>
      <c r="E213" s="69">
        <v>48</v>
      </c>
      <c r="F213" s="69">
        <v>0.4</v>
      </c>
      <c r="G213" s="69">
        <v>0.4</v>
      </c>
      <c r="H213" s="69">
        <v>9.8000000000000007</v>
      </c>
      <c r="I213" s="69">
        <v>0.06</v>
      </c>
      <c r="J213" s="69">
        <v>0.04</v>
      </c>
      <c r="K213" s="69">
        <v>10</v>
      </c>
      <c r="L213" s="69">
        <v>0</v>
      </c>
      <c r="M213" s="69">
        <v>0.4</v>
      </c>
      <c r="N213" s="69">
        <v>32</v>
      </c>
      <c r="O213" s="69">
        <v>22</v>
      </c>
      <c r="P213" s="69">
        <v>18</v>
      </c>
      <c r="Q213" s="69">
        <v>0</v>
      </c>
      <c r="R213" s="69">
        <v>0</v>
      </c>
      <c r="S213" s="69">
        <v>4.4000000000000004</v>
      </c>
      <c r="T213" s="23"/>
      <c r="U213" s="3"/>
      <c r="V213" s="3"/>
    </row>
    <row r="214" spans="2:22" ht="26.25" x14ac:dyDescent="0.2">
      <c r="B214" s="70"/>
      <c r="C214" s="71" t="s">
        <v>29</v>
      </c>
      <c r="D214" s="67" t="s">
        <v>70</v>
      </c>
      <c r="E214" s="69">
        <v>49</v>
      </c>
      <c r="F214" s="69">
        <v>1.62</v>
      </c>
      <c r="G214" s="69">
        <v>0.2</v>
      </c>
      <c r="H214" s="69">
        <v>9.76</v>
      </c>
      <c r="I214" s="72">
        <v>6.6000000000000003E-2</v>
      </c>
      <c r="J214" s="72">
        <v>3.5999999999999997E-2</v>
      </c>
      <c r="K214" s="69">
        <v>0</v>
      </c>
      <c r="L214" s="69">
        <v>0</v>
      </c>
      <c r="M214" s="69">
        <v>0</v>
      </c>
      <c r="N214" s="69">
        <v>12</v>
      </c>
      <c r="O214" s="69">
        <v>39</v>
      </c>
      <c r="P214" s="69">
        <v>8.4</v>
      </c>
      <c r="Q214" s="69">
        <v>1.1000000000000001</v>
      </c>
      <c r="R214" s="69">
        <v>0</v>
      </c>
      <c r="S214" s="69">
        <v>0.66</v>
      </c>
      <c r="T214" s="23"/>
      <c r="U214" s="3"/>
      <c r="V214" s="3"/>
    </row>
    <row r="215" spans="2:22" ht="26.25" x14ac:dyDescent="0.2">
      <c r="B215" s="70"/>
      <c r="C215" s="145" t="s">
        <v>36</v>
      </c>
      <c r="D215" s="151">
        <v>580</v>
      </c>
      <c r="E215" s="77">
        <f>SUM(E210:E214)</f>
        <v>511</v>
      </c>
      <c r="F215" s="77">
        <f t="shared" ref="F215:S215" si="24">SUM(F210:F214)</f>
        <v>12.14</v>
      </c>
      <c r="G215" s="77">
        <f t="shared" si="24"/>
        <v>11.805999999999999</v>
      </c>
      <c r="H215" s="77">
        <f t="shared" si="24"/>
        <v>80.070000000000007</v>
      </c>
      <c r="I215" s="77">
        <f t="shared" si="24"/>
        <v>0.23699999999999999</v>
      </c>
      <c r="J215" s="77">
        <f t="shared" si="24"/>
        <v>0.316</v>
      </c>
      <c r="K215" s="77">
        <f t="shared" si="24"/>
        <v>12.629999999999999</v>
      </c>
      <c r="L215" s="77">
        <f t="shared" si="24"/>
        <v>6</v>
      </c>
      <c r="M215" s="77">
        <f t="shared" si="24"/>
        <v>1.65</v>
      </c>
      <c r="N215" s="77">
        <f t="shared" si="24"/>
        <v>409.12</v>
      </c>
      <c r="O215" s="77">
        <f t="shared" si="24"/>
        <v>505.54</v>
      </c>
      <c r="P215" s="77">
        <f t="shared" si="24"/>
        <v>76.040000000000006</v>
      </c>
      <c r="Q215" s="77">
        <f t="shared" si="24"/>
        <v>1.5</v>
      </c>
      <c r="R215" s="77">
        <f t="shared" si="24"/>
        <v>8.9999999999999993E-3</v>
      </c>
      <c r="S215" s="77">
        <f t="shared" si="24"/>
        <v>6.1980000000000004</v>
      </c>
      <c r="T215" s="23"/>
      <c r="U215" s="3"/>
      <c r="V215" s="3"/>
    </row>
    <row r="216" spans="2:22" ht="26.25" x14ac:dyDescent="0.2">
      <c r="B216" s="158"/>
      <c r="C216" s="159" t="s">
        <v>27</v>
      </c>
      <c r="D216" s="160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  <c r="T216" s="19">
        <f>SUM(T211:T215)</f>
        <v>0</v>
      </c>
      <c r="U216" s="3"/>
      <c r="V216" s="3"/>
    </row>
    <row r="217" spans="2:22" ht="52.5" x14ac:dyDescent="0.25">
      <c r="B217" s="152">
        <v>45</v>
      </c>
      <c r="C217" s="71" t="s">
        <v>102</v>
      </c>
      <c r="D217" s="67" t="s">
        <v>69</v>
      </c>
      <c r="E217" s="69">
        <v>148.25</v>
      </c>
      <c r="F217" s="69">
        <v>5.49</v>
      </c>
      <c r="G217" s="69">
        <v>5.27</v>
      </c>
      <c r="H217" s="69">
        <v>16.535</v>
      </c>
      <c r="I217" s="69">
        <v>0.22700000000000001</v>
      </c>
      <c r="J217" s="69">
        <v>0.17</v>
      </c>
      <c r="K217" s="69">
        <v>5.8250000000000002</v>
      </c>
      <c r="L217" s="69">
        <v>0</v>
      </c>
      <c r="M217" s="69">
        <v>2.4249999999999998</v>
      </c>
      <c r="N217" s="69">
        <v>42.674999999999997</v>
      </c>
      <c r="O217" s="69">
        <v>88.1</v>
      </c>
      <c r="P217" s="69">
        <v>15.574999999999999</v>
      </c>
      <c r="Q217" s="69">
        <v>0</v>
      </c>
      <c r="R217" s="69">
        <v>0</v>
      </c>
      <c r="S217" s="69">
        <v>0</v>
      </c>
      <c r="T217" s="21"/>
      <c r="U217" s="3"/>
      <c r="V217" s="3"/>
    </row>
    <row r="218" spans="2:22" ht="26.25" x14ac:dyDescent="0.2">
      <c r="B218" s="65">
        <v>241</v>
      </c>
      <c r="C218" s="96" t="s">
        <v>52</v>
      </c>
      <c r="D218" s="67" t="s">
        <v>65</v>
      </c>
      <c r="E218" s="68">
        <v>214</v>
      </c>
      <c r="F218" s="68">
        <v>4.2699999999999996</v>
      </c>
      <c r="G218" s="68">
        <v>8.08</v>
      </c>
      <c r="H218" s="68">
        <v>31.07</v>
      </c>
      <c r="I218" s="68">
        <v>0.17</v>
      </c>
      <c r="J218" s="68">
        <v>0.1</v>
      </c>
      <c r="K218" s="68">
        <v>21.36</v>
      </c>
      <c r="L218" s="68">
        <v>0</v>
      </c>
      <c r="M218" s="68">
        <v>0.3</v>
      </c>
      <c r="N218" s="68">
        <v>49.988</v>
      </c>
      <c r="O218" s="68">
        <v>104.43</v>
      </c>
      <c r="P218" s="68">
        <v>12.88</v>
      </c>
      <c r="Q218" s="68">
        <v>0</v>
      </c>
      <c r="R218" s="68">
        <v>0</v>
      </c>
      <c r="S218" s="68">
        <v>1.23</v>
      </c>
      <c r="T218" s="23"/>
      <c r="U218" s="3"/>
      <c r="V218" s="3"/>
    </row>
    <row r="219" spans="2:22" ht="26.25" x14ac:dyDescent="0.2">
      <c r="B219" s="70"/>
      <c r="C219" s="71" t="s">
        <v>93</v>
      </c>
      <c r="D219" s="67" t="s">
        <v>66</v>
      </c>
      <c r="E219" s="69">
        <v>221</v>
      </c>
      <c r="F219" s="69">
        <v>12.8</v>
      </c>
      <c r="G219" s="69">
        <v>15.6</v>
      </c>
      <c r="H219" s="69">
        <v>6.5</v>
      </c>
      <c r="I219" s="74">
        <v>0.05</v>
      </c>
      <c r="J219" s="74">
        <v>0.2</v>
      </c>
      <c r="K219" s="69">
        <v>0.38</v>
      </c>
      <c r="L219" s="69">
        <v>0.37</v>
      </c>
      <c r="M219" s="69">
        <v>2.16</v>
      </c>
      <c r="N219" s="69">
        <v>18.989999999999998</v>
      </c>
      <c r="O219" s="69">
        <v>66.88</v>
      </c>
      <c r="P219" s="69">
        <v>11.27</v>
      </c>
      <c r="Q219" s="69">
        <v>1.5</v>
      </c>
      <c r="R219" s="69">
        <v>0.01</v>
      </c>
      <c r="S219" s="69">
        <v>0.68</v>
      </c>
      <c r="T219" s="23"/>
      <c r="U219" s="3"/>
      <c r="V219" s="3"/>
    </row>
    <row r="220" spans="2:22" ht="52.5" x14ac:dyDescent="0.2">
      <c r="B220" s="65">
        <v>246</v>
      </c>
      <c r="C220" s="73" t="s">
        <v>73</v>
      </c>
      <c r="D220" s="67" t="s">
        <v>84</v>
      </c>
      <c r="E220" s="70">
        <v>45</v>
      </c>
      <c r="F220" s="70">
        <v>0.1</v>
      </c>
      <c r="G220" s="70">
        <v>2.2000000000000002</v>
      </c>
      <c r="H220" s="70">
        <v>6.1</v>
      </c>
      <c r="I220" s="69">
        <v>4.0000000000000001E-3</v>
      </c>
      <c r="J220" s="69">
        <v>0.02</v>
      </c>
      <c r="K220" s="69">
        <v>0.09</v>
      </c>
      <c r="L220" s="69">
        <v>0</v>
      </c>
      <c r="M220" s="69">
        <v>1</v>
      </c>
      <c r="N220" s="69">
        <v>17</v>
      </c>
      <c r="O220" s="69">
        <v>30</v>
      </c>
      <c r="P220" s="69">
        <v>14</v>
      </c>
      <c r="Q220" s="69">
        <v>0.22</v>
      </c>
      <c r="R220" s="69">
        <v>0.03</v>
      </c>
      <c r="S220" s="69">
        <v>0.5</v>
      </c>
      <c r="T220" s="23"/>
      <c r="U220" s="3"/>
      <c r="V220" s="3"/>
    </row>
    <row r="221" spans="2:22" ht="26.25" x14ac:dyDescent="0.2">
      <c r="B221" s="65">
        <v>295</v>
      </c>
      <c r="C221" s="71" t="s">
        <v>50</v>
      </c>
      <c r="D221" s="67" t="s">
        <v>65</v>
      </c>
      <c r="E221" s="69">
        <v>67</v>
      </c>
      <c r="F221" s="69">
        <v>1.05</v>
      </c>
      <c r="G221" s="69">
        <v>1.2</v>
      </c>
      <c r="H221" s="69">
        <v>13.04</v>
      </c>
      <c r="I221" s="69">
        <v>0.04</v>
      </c>
      <c r="J221" s="69">
        <v>0.03</v>
      </c>
      <c r="K221" s="69">
        <v>1.33</v>
      </c>
      <c r="L221" s="69">
        <v>0</v>
      </c>
      <c r="M221" s="69">
        <v>0.1</v>
      </c>
      <c r="N221" s="69">
        <v>126.6</v>
      </c>
      <c r="O221" s="69">
        <v>92.8</v>
      </c>
      <c r="P221" s="69">
        <v>15.4</v>
      </c>
      <c r="Q221" s="69">
        <v>2.0299999999999998</v>
      </c>
      <c r="R221" s="69">
        <v>0</v>
      </c>
      <c r="S221" s="69">
        <v>0.41</v>
      </c>
      <c r="T221" s="23"/>
      <c r="U221" s="3"/>
      <c r="V221" s="3"/>
    </row>
    <row r="222" spans="2:22" ht="26.25" x14ac:dyDescent="0.2">
      <c r="B222" s="65"/>
      <c r="C222" s="71" t="s">
        <v>109</v>
      </c>
      <c r="D222" s="75" t="s">
        <v>110</v>
      </c>
      <c r="E222" s="69">
        <v>345.58</v>
      </c>
      <c r="F222" s="69">
        <v>5.5</v>
      </c>
      <c r="G222" s="69">
        <v>18.75</v>
      </c>
      <c r="H222" s="69">
        <v>41.41</v>
      </c>
      <c r="I222" s="69">
        <v>0.3</v>
      </c>
      <c r="J222" s="69">
        <v>0.3</v>
      </c>
      <c r="K222" s="69">
        <v>0.3</v>
      </c>
      <c r="L222" s="69">
        <v>60</v>
      </c>
      <c r="M222" s="69">
        <v>0</v>
      </c>
      <c r="N222" s="69">
        <v>219</v>
      </c>
      <c r="O222" s="69">
        <v>175.5</v>
      </c>
      <c r="P222" s="69">
        <v>18</v>
      </c>
      <c r="Q222" s="69">
        <v>0.75</v>
      </c>
      <c r="R222" s="69">
        <v>0</v>
      </c>
      <c r="S222" s="69">
        <v>2.4</v>
      </c>
      <c r="T222" s="23"/>
      <c r="U222" s="3"/>
      <c r="V222" s="3"/>
    </row>
    <row r="223" spans="2:22" ht="26.25" x14ac:dyDescent="0.2">
      <c r="B223" s="70"/>
      <c r="C223" s="71" t="s">
        <v>29</v>
      </c>
      <c r="D223" s="67" t="s">
        <v>70</v>
      </c>
      <c r="E223" s="69">
        <v>49</v>
      </c>
      <c r="F223" s="69">
        <v>1.62</v>
      </c>
      <c r="G223" s="69">
        <v>0.2</v>
      </c>
      <c r="H223" s="69">
        <v>9.76</v>
      </c>
      <c r="I223" s="72">
        <v>6.6000000000000003E-2</v>
      </c>
      <c r="J223" s="72">
        <v>3.5999999999999997E-2</v>
      </c>
      <c r="K223" s="69">
        <v>0</v>
      </c>
      <c r="L223" s="69">
        <v>0</v>
      </c>
      <c r="M223" s="69">
        <v>0</v>
      </c>
      <c r="N223" s="69">
        <v>12</v>
      </c>
      <c r="O223" s="69">
        <v>39</v>
      </c>
      <c r="P223" s="69">
        <v>8.4</v>
      </c>
      <c r="Q223" s="69">
        <v>1.1000000000000001</v>
      </c>
      <c r="R223" s="69">
        <v>0</v>
      </c>
      <c r="S223" s="69">
        <v>0.66</v>
      </c>
      <c r="T223" s="34">
        <v>0</v>
      </c>
      <c r="U223" s="3"/>
      <c r="V223" s="3"/>
    </row>
    <row r="224" spans="2:22" ht="26.25" x14ac:dyDescent="0.2">
      <c r="B224" s="70"/>
      <c r="C224" s="81" t="s">
        <v>25</v>
      </c>
      <c r="D224" s="82" t="s">
        <v>94</v>
      </c>
      <c r="E224" s="69">
        <v>75</v>
      </c>
      <c r="F224" s="69">
        <v>3.9</v>
      </c>
      <c r="G224" s="69">
        <v>0.9</v>
      </c>
      <c r="H224" s="69">
        <v>12</v>
      </c>
      <c r="I224" s="72">
        <v>5.3999999999999999E-2</v>
      </c>
      <c r="J224" s="72">
        <v>1.7999999999999999E-2</v>
      </c>
      <c r="K224" s="69">
        <v>0</v>
      </c>
      <c r="L224" s="69">
        <v>0</v>
      </c>
      <c r="M224" s="69">
        <v>0.27</v>
      </c>
      <c r="N224" s="69">
        <v>10.5</v>
      </c>
      <c r="O224" s="69">
        <v>47.4</v>
      </c>
      <c r="P224" s="69">
        <v>5.0999999999999996</v>
      </c>
      <c r="Q224" s="69">
        <v>0.36</v>
      </c>
      <c r="R224" s="69">
        <v>0</v>
      </c>
      <c r="S224" s="69">
        <v>1.17</v>
      </c>
      <c r="T224" s="23"/>
      <c r="U224" s="3"/>
      <c r="V224" s="3"/>
    </row>
    <row r="225" spans="2:22" ht="25.5" x14ac:dyDescent="0.2">
      <c r="B225" s="77"/>
      <c r="C225" s="145" t="s">
        <v>38</v>
      </c>
      <c r="D225" s="153">
        <v>1060</v>
      </c>
      <c r="E225" s="77">
        <f>SUM(E217:E224)</f>
        <v>1164.83</v>
      </c>
      <c r="F225" s="77">
        <f t="shared" ref="F225:S225" si="25">SUM(F217:F224)</f>
        <v>34.730000000000004</v>
      </c>
      <c r="G225" s="77">
        <f t="shared" si="25"/>
        <v>52.2</v>
      </c>
      <c r="H225" s="77">
        <f t="shared" si="25"/>
        <v>136.41500000000002</v>
      </c>
      <c r="I225" s="77">
        <f t="shared" si="25"/>
        <v>0.91100000000000003</v>
      </c>
      <c r="J225" s="77">
        <f t="shared" si="25"/>
        <v>0.87400000000000011</v>
      </c>
      <c r="K225" s="77">
        <f t="shared" si="25"/>
        <v>29.285</v>
      </c>
      <c r="L225" s="77">
        <f t="shared" si="25"/>
        <v>60.37</v>
      </c>
      <c r="M225" s="77">
        <f t="shared" si="25"/>
        <v>6.254999999999999</v>
      </c>
      <c r="N225" s="77">
        <f t="shared" si="25"/>
        <v>496.75299999999999</v>
      </c>
      <c r="O225" s="77">
        <f t="shared" si="25"/>
        <v>644.11</v>
      </c>
      <c r="P225" s="77">
        <f t="shared" si="25"/>
        <v>100.625</v>
      </c>
      <c r="Q225" s="77">
        <f t="shared" si="25"/>
        <v>5.96</v>
      </c>
      <c r="R225" s="77">
        <f t="shared" si="25"/>
        <v>0.04</v>
      </c>
      <c r="S225" s="77">
        <f t="shared" si="25"/>
        <v>7.0500000000000007</v>
      </c>
      <c r="T225" s="23"/>
      <c r="U225" s="3"/>
      <c r="V225" s="3"/>
    </row>
    <row r="226" spans="2:22" ht="25.5" x14ac:dyDescent="0.2">
      <c r="B226" s="172"/>
      <c r="C226" s="172" t="s">
        <v>95</v>
      </c>
      <c r="D226" s="179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23"/>
      <c r="U226" s="3"/>
      <c r="V226" s="3"/>
    </row>
    <row r="227" spans="2:22" ht="26.25" x14ac:dyDescent="0.2">
      <c r="B227" s="65"/>
      <c r="C227" s="71" t="s">
        <v>64</v>
      </c>
      <c r="D227" s="75" t="s">
        <v>66</v>
      </c>
      <c r="E227" s="69">
        <v>48</v>
      </c>
      <c r="F227" s="69">
        <v>0.4</v>
      </c>
      <c r="G227" s="69">
        <v>0.4</v>
      </c>
      <c r="H227" s="69">
        <v>9.8000000000000007</v>
      </c>
      <c r="I227" s="69">
        <v>0.06</v>
      </c>
      <c r="J227" s="69">
        <v>0.04</v>
      </c>
      <c r="K227" s="69">
        <v>10</v>
      </c>
      <c r="L227" s="69">
        <v>0</v>
      </c>
      <c r="M227" s="69">
        <v>0.4</v>
      </c>
      <c r="N227" s="69">
        <v>32</v>
      </c>
      <c r="O227" s="69">
        <v>22</v>
      </c>
      <c r="P227" s="69">
        <v>18</v>
      </c>
      <c r="Q227" s="69">
        <v>0</v>
      </c>
      <c r="R227" s="69">
        <v>0</v>
      </c>
      <c r="S227" s="69">
        <v>4.4000000000000004</v>
      </c>
      <c r="T227" s="23"/>
      <c r="U227" s="3"/>
      <c r="V227" s="3"/>
    </row>
    <row r="228" spans="2:22" ht="25.5" x14ac:dyDescent="0.2">
      <c r="B228" s="78"/>
      <c r="C228" s="147" t="s">
        <v>43</v>
      </c>
      <c r="D228" s="148">
        <f>D215+D225+D227</f>
        <v>1740</v>
      </c>
      <c r="E228" s="77">
        <f>E215+E225+E227</f>
        <v>1723.83</v>
      </c>
      <c r="F228" s="77">
        <f t="shared" ref="F228:S228" si="26">F215+F225+F227</f>
        <v>47.27</v>
      </c>
      <c r="G228" s="77">
        <f t="shared" si="26"/>
        <v>64.406000000000006</v>
      </c>
      <c r="H228" s="77">
        <f t="shared" si="26"/>
        <v>226.28500000000003</v>
      </c>
      <c r="I228" s="77">
        <f t="shared" si="26"/>
        <v>1.2080000000000002</v>
      </c>
      <c r="J228" s="77">
        <f t="shared" si="26"/>
        <v>1.2300000000000002</v>
      </c>
      <c r="K228" s="77">
        <f t="shared" si="26"/>
        <v>51.914999999999999</v>
      </c>
      <c r="L228" s="77">
        <f t="shared" si="26"/>
        <v>66.37</v>
      </c>
      <c r="M228" s="77">
        <f t="shared" si="26"/>
        <v>8.3049999999999997</v>
      </c>
      <c r="N228" s="77">
        <f t="shared" si="26"/>
        <v>937.87300000000005</v>
      </c>
      <c r="O228" s="77">
        <f t="shared" si="26"/>
        <v>1171.6500000000001</v>
      </c>
      <c r="P228" s="77">
        <f t="shared" si="26"/>
        <v>194.66500000000002</v>
      </c>
      <c r="Q228" s="77">
        <f t="shared" si="26"/>
        <v>7.46</v>
      </c>
      <c r="R228" s="77">
        <f t="shared" si="26"/>
        <v>4.9000000000000002E-2</v>
      </c>
      <c r="S228" s="77">
        <f t="shared" si="26"/>
        <v>17.648000000000003</v>
      </c>
      <c r="T228" s="24"/>
      <c r="U228" s="3"/>
      <c r="V228" s="3"/>
    </row>
    <row r="229" spans="2:22" ht="26.25" x14ac:dyDescent="0.4">
      <c r="B229" s="143"/>
      <c r="C229" s="42"/>
      <c r="D229" s="14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24"/>
      <c r="U229" s="8"/>
      <c r="V229" s="8"/>
    </row>
    <row r="230" spans="2:22" ht="26.25" x14ac:dyDescent="0.4">
      <c r="B230" s="144"/>
      <c r="C230" s="113" t="s">
        <v>61</v>
      </c>
      <c r="D230" s="12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22"/>
      <c r="U230" s="3"/>
      <c r="V230" s="3"/>
    </row>
    <row r="231" spans="2:22" ht="26.25" x14ac:dyDescent="0.4">
      <c r="B231" s="144"/>
      <c r="C231" s="117" t="s">
        <v>1</v>
      </c>
      <c r="D231" s="12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8"/>
      <c r="T231" s="22"/>
      <c r="U231" s="3"/>
      <c r="V231" s="3"/>
    </row>
    <row r="232" spans="2:22" ht="25.5" customHeight="1" x14ac:dyDescent="0.25">
      <c r="B232" s="209" t="s">
        <v>2</v>
      </c>
      <c r="C232" s="209" t="s">
        <v>3</v>
      </c>
      <c r="D232" s="224" t="s">
        <v>4</v>
      </c>
      <c r="E232" s="225" t="s">
        <v>5</v>
      </c>
      <c r="F232" s="221" t="s">
        <v>6</v>
      </c>
      <c r="G232" s="222"/>
      <c r="H232" s="223"/>
      <c r="I232" s="221" t="s">
        <v>7</v>
      </c>
      <c r="J232" s="222"/>
      <c r="K232" s="222"/>
      <c r="L232" s="222"/>
      <c r="M232" s="223"/>
      <c r="N232" s="221" t="s">
        <v>8</v>
      </c>
      <c r="O232" s="222"/>
      <c r="P232" s="222"/>
      <c r="Q232" s="222"/>
      <c r="R232" s="222"/>
      <c r="S232" s="223"/>
      <c r="T232" s="21"/>
      <c r="U232" s="3"/>
      <c r="V232" s="3"/>
    </row>
    <row r="233" spans="2:22" ht="25.5" x14ac:dyDescent="0.25">
      <c r="B233" s="209"/>
      <c r="C233" s="209"/>
      <c r="D233" s="211"/>
      <c r="E233" s="220"/>
      <c r="F233" s="64" t="s">
        <v>9</v>
      </c>
      <c r="G233" s="64" t="s">
        <v>10</v>
      </c>
      <c r="H233" s="64" t="s">
        <v>11</v>
      </c>
      <c r="I233" s="64" t="s">
        <v>12</v>
      </c>
      <c r="J233" s="64" t="s">
        <v>13</v>
      </c>
      <c r="K233" s="64" t="s">
        <v>14</v>
      </c>
      <c r="L233" s="64" t="s">
        <v>15</v>
      </c>
      <c r="M233" s="64" t="s">
        <v>16</v>
      </c>
      <c r="N233" s="64" t="s">
        <v>17</v>
      </c>
      <c r="O233" s="64" t="s">
        <v>18</v>
      </c>
      <c r="P233" s="64" t="s">
        <v>19</v>
      </c>
      <c r="Q233" s="64" t="s">
        <v>20</v>
      </c>
      <c r="R233" s="64" t="s">
        <v>21</v>
      </c>
      <c r="S233" s="64" t="s">
        <v>22</v>
      </c>
      <c r="T233" s="21"/>
      <c r="U233" s="3"/>
      <c r="V233" s="3"/>
    </row>
    <row r="234" spans="2:22" ht="26.25" x14ac:dyDescent="0.25">
      <c r="B234" s="165"/>
      <c r="C234" s="159" t="s">
        <v>24</v>
      </c>
      <c r="D234" s="160"/>
      <c r="E234" s="161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21"/>
      <c r="U234" s="3"/>
      <c r="V234" s="3"/>
    </row>
    <row r="235" spans="2:22" ht="26.25" x14ac:dyDescent="0.25">
      <c r="B235" s="70"/>
      <c r="C235" s="73" t="s">
        <v>113</v>
      </c>
      <c r="D235" s="67" t="s">
        <v>90</v>
      </c>
      <c r="E235" s="69">
        <v>349.6</v>
      </c>
      <c r="F235" s="69">
        <v>9</v>
      </c>
      <c r="G235" s="69">
        <v>18.2</v>
      </c>
      <c r="H235" s="69">
        <v>37.4</v>
      </c>
      <c r="I235" s="69">
        <v>0.184</v>
      </c>
      <c r="J235" s="69">
        <v>0.26200000000000001</v>
      </c>
      <c r="K235" s="80">
        <v>0.14599999999999999</v>
      </c>
      <c r="L235" s="69">
        <v>116.8</v>
      </c>
      <c r="M235" s="69">
        <v>0.89800000000000002</v>
      </c>
      <c r="N235" s="69">
        <v>188.5</v>
      </c>
      <c r="O235" s="69">
        <v>254.2</v>
      </c>
      <c r="P235" s="69">
        <v>66.760000000000005</v>
      </c>
      <c r="Q235" s="69">
        <v>1.774</v>
      </c>
      <c r="R235" s="69">
        <v>15.74</v>
      </c>
      <c r="S235" s="69">
        <v>1.526</v>
      </c>
      <c r="T235" s="22"/>
      <c r="U235" s="3"/>
      <c r="V235" s="3"/>
    </row>
    <row r="236" spans="2:22" ht="26.25" x14ac:dyDescent="0.2">
      <c r="B236" s="65">
        <v>299</v>
      </c>
      <c r="C236" s="71" t="s">
        <v>54</v>
      </c>
      <c r="D236" s="67" t="s">
        <v>88</v>
      </c>
      <c r="E236" s="69">
        <v>60</v>
      </c>
      <c r="F236" s="69">
        <v>0</v>
      </c>
      <c r="G236" s="69">
        <v>0</v>
      </c>
      <c r="H236" s="69">
        <v>15</v>
      </c>
      <c r="I236" s="72">
        <v>0</v>
      </c>
      <c r="J236" s="72">
        <v>0</v>
      </c>
      <c r="K236" s="69">
        <v>0.03</v>
      </c>
      <c r="L236" s="69">
        <v>0</v>
      </c>
      <c r="M236" s="69">
        <v>0</v>
      </c>
      <c r="N236" s="69">
        <v>0</v>
      </c>
      <c r="O236" s="69">
        <v>2.8</v>
      </c>
      <c r="P236" s="69">
        <v>1.4</v>
      </c>
      <c r="Q236" s="69">
        <v>0</v>
      </c>
      <c r="R236" s="69">
        <v>0</v>
      </c>
      <c r="S236" s="69">
        <v>0.28000000000000003</v>
      </c>
      <c r="T236" s="27"/>
      <c r="U236" s="3"/>
      <c r="V236" s="3"/>
    </row>
    <row r="237" spans="2:22" ht="26.25" x14ac:dyDescent="0.2">
      <c r="B237" s="70"/>
      <c r="C237" s="71" t="s">
        <v>29</v>
      </c>
      <c r="D237" s="67" t="s">
        <v>70</v>
      </c>
      <c r="E237" s="69">
        <v>49</v>
      </c>
      <c r="F237" s="69">
        <v>1.62</v>
      </c>
      <c r="G237" s="69">
        <v>0.2</v>
      </c>
      <c r="H237" s="69">
        <v>9.76</v>
      </c>
      <c r="I237" s="72">
        <v>6.6000000000000003E-2</v>
      </c>
      <c r="J237" s="72">
        <v>3.5999999999999997E-2</v>
      </c>
      <c r="K237" s="69">
        <v>0</v>
      </c>
      <c r="L237" s="69">
        <v>0</v>
      </c>
      <c r="M237" s="69">
        <v>0</v>
      </c>
      <c r="N237" s="69">
        <v>12</v>
      </c>
      <c r="O237" s="69">
        <v>39</v>
      </c>
      <c r="P237" s="69">
        <v>8.4</v>
      </c>
      <c r="Q237" s="69">
        <v>1.1000000000000001</v>
      </c>
      <c r="R237" s="69">
        <v>0</v>
      </c>
      <c r="S237" s="69">
        <v>0.66</v>
      </c>
      <c r="T237" s="27"/>
      <c r="U237" s="3"/>
      <c r="V237" s="3"/>
    </row>
    <row r="238" spans="2:22" ht="26.25" x14ac:dyDescent="0.2">
      <c r="B238" s="65"/>
      <c r="C238" s="71" t="s">
        <v>64</v>
      </c>
      <c r="D238" s="75" t="s">
        <v>66</v>
      </c>
      <c r="E238" s="69">
        <v>48</v>
      </c>
      <c r="F238" s="69">
        <v>0.4</v>
      </c>
      <c r="G238" s="69">
        <v>0.4</v>
      </c>
      <c r="H238" s="69">
        <v>9.8000000000000007</v>
      </c>
      <c r="I238" s="69">
        <v>0.06</v>
      </c>
      <c r="J238" s="69">
        <v>0.04</v>
      </c>
      <c r="K238" s="69">
        <v>10</v>
      </c>
      <c r="L238" s="69">
        <v>0</v>
      </c>
      <c r="M238" s="69">
        <v>0.4</v>
      </c>
      <c r="N238" s="69">
        <v>32</v>
      </c>
      <c r="O238" s="69">
        <v>22</v>
      </c>
      <c r="P238" s="69">
        <v>18</v>
      </c>
      <c r="Q238" s="69">
        <v>0</v>
      </c>
      <c r="R238" s="69">
        <v>0</v>
      </c>
      <c r="S238" s="69">
        <v>4.4000000000000004</v>
      </c>
      <c r="T238" s="31"/>
      <c r="U238" s="3"/>
      <c r="V238" s="3"/>
    </row>
    <row r="239" spans="2:22" ht="26.25" x14ac:dyDescent="0.2">
      <c r="B239" s="70"/>
      <c r="C239" s="76" t="s">
        <v>36</v>
      </c>
      <c r="D239" s="149">
        <v>520</v>
      </c>
      <c r="E239" s="77">
        <f>SUM(E235:E238)</f>
        <v>506.6</v>
      </c>
      <c r="F239" s="77">
        <f t="shared" ref="F239:S239" si="27">SUM(F235:F238)</f>
        <v>11.020000000000001</v>
      </c>
      <c r="G239" s="77">
        <f t="shared" si="27"/>
        <v>18.799999999999997</v>
      </c>
      <c r="H239" s="77">
        <f t="shared" si="27"/>
        <v>71.959999999999994</v>
      </c>
      <c r="I239" s="77">
        <f t="shared" si="27"/>
        <v>0.31</v>
      </c>
      <c r="J239" s="77">
        <f t="shared" si="27"/>
        <v>0.33799999999999997</v>
      </c>
      <c r="K239" s="77">
        <f t="shared" si="27"/>
        <v>10.176</v>
      </c>
      <c r="L239" s="77">
        <f t="shared" si="27"/>
        <v>116.8</v>
      </c>
      <c r="M239" s="77">
        <f t="shared" si="27"/>
        <v>1.298</v>
      </c>
      <c r="N239" s="77">
        <f t="shared" si="27"/>
        <v>232.5</v>
      </c>
      <c r="O239" s="77">
        <f t="shared" si="27"/>
        <v>318</v>
      </c>
      <c r="P239" s="77">
        <f t="shared" si="27"/>
        <v>94.560000000000016</v>
      </c>
      <c r="Q239" s="77">
        <f t="shared" si="27"/>
        <v>2.8740000000000001</v>
      </c>
      <c r="R239" s="77">
        <f t="shared" si="27"/>
        <v>15.74</v>
      </c>
      <c r="S239" s="77">
        <f t="shared" si="27"/>
        <v>6.8660000000000005</v>
      </c>
      <c r="T239" s="27"/>
      <c r="U239" s="3"/>
      <c r="V239" s="3"/>
    </row>
    <row r="240" spans="2:22" ht="26.25" x14ac:dyDescent="0.2">
      <c r="B240" s="158"/>
      <c r="C240" s="159" t="s">
        <v>27</v>
      </c>
      <c r="D240" s="160"/>
      <c r="E240" s="161"/>
      <c r="F240" s="161"/>
      <c r="G240" s="161"/>
      <c r="H240" s="161" t="s">
        <v>31</v>
      </c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27"/>
      <c r="U240" s="3"/>
      <c r="V240" s="3"/>
    </row>
    <row r="241" spans="1:34" ht="52.5" x14ac:dyDescent="0.2">
      <c r="B241" s="65">
        <v>56</v>
      </c>
      <c r="C241" s="71" t="s">
        <v>68</v>
      </c>
      <c r="D241" s="67" t="s">
        <v>69</v>
      </c>
      <c r="E241" s="68">
        <v>218</v>
      </c>
      <c r="F241" s="68">
        <v>4.9000000000000004</v>
      </c>
      <c r="G241" s="68">
        <v>9.7799999999999994</v>
      </c>
      <c r="H241" s="68">
        <v>27.82</v>
      </c>
      <c r="I241" s="68">
        <v>0.05</v>
      </c>
      <c r="J241" s="68">
        <v>0.2</v>
      </c>
      <c r="K241" s="68">
        <v>0.02</v>
      </c>
      <c r="L241" s="68">
        <v>0</v>
      </c>
      <c r="M241" s="68">
        <v>0</v>
      </c>
      <c r="N241" s="68">
        <v>8.66</v>
      </c>
      <c r="O241" s="68">
        <v>0.6</v>
      </c>
      <c r="P241" s="68">
        <v>0</v>
      </c>
      <c r="Q241" s="68">
        <v>1E-3</v>
      </c>
      <c r="R241" s="79">
        <v>1.2E-2</v>
      </c>
      <c r="S241" s="68">
        <v>0</v>
      </c>
      <c r="T241" s="27"/>
      <c r="U241" s="3"/>
      <c r="V241" s="3"/>
    </row>
    <row r="242" spans="1:34" ht="26.25" x14ac:dyDescent="0.2">
      <c r="B242" s="65">
        <v>225</v>
      </c>
      <c r="C242" s="71" t="s">
        <v>41</v>
      </c>
      <c r="D242" s="108" t="s">
        <v>65</v>
      </c>
      <c r="E242" s="69">
        <v>287</v>
      </c>
      <c r="F242" s="69">
        <v>4.96</v>
      </c>
      <c r="G242" s="69">
        <v>7.26</v>
      </c>
      <c r="H242" s="69">
        <v>50.36</v>
      </c>
      <c r="I242" s="69">
        <v>2.8000000000000001E-2</v>
      </c>
      <c r="J242" s="69">
        <v>1.4999999999999999E-2</v>
      </c>
      <c r="K242" s="69">
        <v>0</v>
      </c>
      <c r="L242" s="69">
        <v>0</v>
      </c>
      <c r="M242" s="69">
        <v>0.32</v>
      </c>
      <c r="N242" s="69">
        <v>2.8980000000000001</v>
      </c>
      <c r="O242" s="69">
        <v>72.72</v>
      </c>
      <c r="P242" s="69">
        <v>22.806000000000001</v>
      </c>
      <c r="Q242" s="69">
        <v>1.24</v>
      </c>
      <c r="R242" s="69">
        <v>0</v>
      </c>
      <c r="S242" s="69">
        <v>0</v>
      </c>
      <c r="T242" s="27"/>
      <c r="U242" s="3"/>
      <c r="V242" s="3"/>
    </row>
    <row r="243" spans="1:34" ht="26.25" x14ac:dyDescent="0.2">
      <c r="B243" s="65"/>
      <c r="C243" s="71" t="s">
        <v>115</v>
      </c>
      <c r="D243" s="67" t="s">
        <v>66</v>
      </c>
      <c r="E243" s="69">
        <v>203</v>
      </c>
      <c r="F243" s="69">
        <v>17.7</v>
      </c>
      <c r="G243" s="69">
        <v>7.9</v>
      </c>
      <c r="H243" s="69">
        <v>16.100000000000001</v>
      </c>
      <c r="I243" s="69">
        <v>0.06</v>
      </c>
      <c r="J243" s="69">
        <v>0.36</v>
      </c>
      <c r="K243" s="69">
        <v>7.0000000000000007E-2</v>
      </c>
      <c r="L243" s="69">
        <v>0.09</v>
      </c>
      <c r="M243" s="69">
        <v>0.4</v>
      </c>
      <c r="N243" s="69">
        <v>57.6</v>
      </c>
      <c r="O243" s="69">
        <v>125.5</v>
      </c>
      <c r="P243" s="69">
        <v>5.4</v>
      </c>
      <c r="Q243" s="69">
        <v>1.06</v>
      </c>
      <c r="R243" s="74">
        <v>1.2E-2</v>
      </c>
      <c r="S243" s="69">
        <v>0.5</v>
      </c>
      <c r="T243" s="27"/>
      <c r="U243" s="3"/>
      <c r="V243" s="3"/>
    </row>
    <row r="244" spans="1:34" ht="26.25" x14ac:dyDescent="0.2">
      <c r="B244" s="70"/>
      <c r="C244" s="73" t="s">
        <v>77</v>
      </c>
      <c r="D244" s="67" t="s">
        <v>66</v>
      </c>
      <c r="E244" s="69">
        <v>97</v>
      </c>
      <c r="F244" s="69">
        <v>1.2</v>
      </c>
      <c r="G244" s="69">
        <v>7</v>
      </c>
      <c r="H244" s="69">
        <v>7.4</v>
      </c>
      <c r="I244" s="69">
        <v>0</v>
      </c>
      <c r="J244" s="69">
        <v>0</v>
      </c>
      <c r="K244" s="69">
        <v>0</v>
      </c>
      <c r="L244" s="69">
        <v>0.2</v>
      </c>
      <c r="M244" s="69">
        <v>1.5860000000000001</v>
      </c>
      <c r="N244" s="69">
        <v>9.1999999999999993</v>
      </c>
      <c r="O244" s="69">
        <v>1.5</v>
      </c>
      <c r="P244" s="69">
        <v>0</v>
      </c>
      <c r="Q244" s="69">
        <v>1.06</v>
      </c>
      <c r="R244" s="69">
        <v>1.2E-2</v>
      </c>
      <c r="S244" s="69">
        <v>0.01</v>
      </c>
      <c r="T244" s="27"/>
      <c r="U244" s="3"/>
      <c r="V244" s="3"/>
    </row>
    <row r="245" spans="1:34" ht="26.25" x14ac:dyDescent="0.2">
      <c r="B245" s="65">
        <v>299</v>
      </c>
      <c r="C245" s="71" t="s">
        <v>54</v>
      </c>
      <c r="D245" s="67" t="s">
        <v>88</v>
      </c>
      <c r="E245" s="69">
        <v>60</v>
      </c>
      <c r="F245" s="69">
        <v>0</v>
      </c>
      <c r="G245" s="69">
        <v>0</v>
      </c>
      <c r="H245" s="69">
        <v>15</v>
      </c>
      <c r="I245" s="72">
        <v>0</v>
      </c>
      <c r="J245" s="72">
        <v>0</v>
      </c>
      <c r="K245" s="69">
        <v>0.03</v>
      </c>
      <c r="L245" s="69">
        <v>0</v>
      </c>
      <c r="M245" s="69">
        <v>0</v>
      </c>
      <c r="N245" s="69">
        <v>0</v>
      </c>
      <c r="O245" s="69">
        <v>2.8</v>
      </c>
      <c r="P245" s="69">
        <v>1.4</v>
      </c>
      <c r="Q245" s="69">
        <v>0</v>
      </c>
      <c r="R245" s="69">
        <v>0</v>
      </c>
      <c r="S245" s="69">
        <v>0.28000000000000003</v>
      </c>
      <c r="T245" s="27"/>
      <c r="U245" s="3"/>
      <c r="V245" s="3"/>
    </row>
    <row r="246" spans="1:34" ht="26.25" x14ac:dyDescent="0.2">
      <c r="B246" s="65"/>
      <c r="C246" s="71" t="s">
        <v>103</v>
      </c>
      <c r="D246" s="67" t="s">
        <v>104</v>
      </c>
      <c r="E246" s="69">
        <v>166.2</v>
      </c>
      <c r="F246" s="69">
        <v>2.9</v>
      </c>
      <c r="G246" s="69">
        <v>10.4</v>
      </c>
      <c r="H246" s="69">
        <v>15.1</v>
      </c>
      <c r="I246" s="72">
        <v>3.0000000000000001E-3</v>
      </c>
      <c r="J246" s="72">
        <v>1.4999999999999999E-2</v>
      </c>
      <c r="K246" s="69">
        <v>0</v>
      </c>
      <c r="L246" s="69">
        <v>0.73299999999999998</v>
      </c>
      <c r="M246" s="69">
        <v>2.7E-2</v>
      </c>
      <c r="N246" s="69">
        <v>11.73</v>
      </c>
      <c r="O246" s="69">
        <v>10.3</v>
      </c>
      <c r="P246" s="69">
        <v>2.2599999999999998</v>
      </c>
      <c r="Q246" s="69">
        <v>0</v>
      </c>
      <c r="R246" s="69">
        <v>0.183</v>
      </c>
      <c r="S246" s="69">
        <v>5.0000000000000001E-3</v>
      </c>
      <c r="T246" s="27"/>
      <c r="U246" s="3"/>
      <c r="V246" s="3"/>
    </row>
    <row r="247" spans="1:34" ht="26.25" x14ac:dyDescent="0.2">
      <c r="B247" s="70"/>
      <c r="C247" s="71" t="s">
        <v>29</v>
      </c>
      <c r="D247" s="67" t="s">
        <v>70</v>
      </c>
      <c r="E247" s="69">
        <v>49</v>
      </c>
      <c r="F247" s="69">
        <v>1.62</v>
      </c>
      <c r="G247" s="69">
        <v>0.2</v>
      </c>
      <c r="H247" s="69">
        <v>9.76</v>
      </c>
      <c r="I247" s="72">
        <v>6.6000000000000003E-2</v>
      </c>
      <c r="J247" s="72">
        <v>3.5999999999999997E-2</v>
      </c>
      <c r="K247" s="69">
        <v>0</v>
      </c>
      <c r="L247" s="69">
        <v>0</v>
      </c>
      <c r="M247" s="69">
        <v>0</v>
      </c>
      <c r="N247" s="69">
        <v>12</v>
      </c>
      <c r="O247" s="69">
        <v>39</v>
      </c>
      <c r="P247" s="69">
        <v>8.4</v>
      </c>
      <c r="Q247" s="69">
        <v>1.1000000000000001</v>
      </c>
      <c r="R247" s="69">
        <v>0</v>
      </c>
      <c r="S247" s="69">
        <v>0.66</v>
      </c>
      <c r="T247" s="31"/>
      <c r="U247" s="3"/>
      <c r="V247" s="3"/>
    </row>
    <row r="248" spans="1:34" ht="26.25" x14ac:dyDescent="0.2">
      <c r="B248" s="70"/>
      <c r="C248" s="81" t="s">
        <v>25</v>
      </c>
      <c r="D248" s="82" t="s">
        <v>94</v>
      </c>
      <c r="E248" s="69">
        <v>75</v>
      </c>
      <c r="F248" s="69">
        <v>3.9</v>
      </c>
      <c r="G248" s="69">
        <v>0.9</v>
      </c>
      <c r="H248" s="69">
        <v>12</v>
      </c>
      <c r="I248" s="72">
        <v>5.3999999999999999E-2</v>
      </c>
      <c r="J248" s="72">
        <v>1.7999999999999999E-2</v>
      </c>
      <c r="K248" s="69">
        <v>0</v>
      </c>
      <c r="L248" s="69">
        <v>0</v>
      </c>
      <c r="M248" s="69">
        <v>0.27</v>
      </c>
      <c r="N248" s="69">
        <v>10.5</v>
      </c>
      <c r="O248" s="69">
        <v>47.4</v>
      </c>
      <c r="P248" s="69">
        <v>5.0999999999999996</v>
      </c>
      <c r="Q248" s="69">
        <v>0.36</v>
      </c>
      <c r="R248" s="69">
        <v>0</v>
      </c>
      <c r="S248" s="69">
        <v>1.17</v>
      </c>
      <c r="T248" s="31"/>
      <c r="U248" s="3"/>
      <c r="V248" s="3"/>
    </row>
    <row r="249" spans="1:34" ht="26.25" x14ac:dyDescent="0.2">
      <c r="A249" s="4"/>
      <c r="B249" s="137"/>
      <c r="C249" s="76" t="s">
        <v>38</v>
      </c>
      <c r="D249" s="149">
        <v>940</v>
      </c>
      <c r="E249" s="77">
        <f>SUM(E241:E248)</f>
        <v>1155.2</v>
      </c>
      <c r="F249" s="77">
        <f t="shared" ref="F249:S249" si="28">SUM(F241:F248)</f>
        <v>37.179999999999993</v>
      </c>
      <c r="G249" s="77">
        <f t="shared" si="28"/>
        <v>43.44</v>
      </c>
      <c r="H249" s="77">
        <f t="shared" si="28"/>
        <v>153.54</v>
      </c>
      <c r="I249" s="77">
        <f t="shared" si="28"/>
        <v>0.26100000000000001</v>
      </c>
      <c r="J249" s="77">
        <f t="shared" si="28"/>
        <v>0.64400000000000002</v>
      </c>
      <c r="K249" s="77">
        <f t="shared" si="28"/>
        <v>0.12000000000000001</v>
      </c>
      <c r="L249" s="77">
        <f t="shared" si="28"/>
        <v>1.0230000000000001</v>
      </c>
      <c r="M249" s="77">
        <f t="shared" si="28"/>
        <v>2.6030000000000002</v>
      </c>
      <c r="N249" s="77">
        <f t="shared" si="28"/>
        <v>112.58800000000001</v>
      </c>
      <c r="O249" s="77">
        <f t="shared" si="28"/>
        <v>299.82</v>
      </c>
      <c r="P249" s="77">
        <f t="shared" si="28"/>
        <v>45.366</v>
      </c>
      <c r="Q249" s="77">
        <f t="shared" si="28"/>
        <v>4.8210000000000006</v>
      </c>
      <c r="R249" s="77">
        <f t="shared" si="28"/>
        <v>0.219</v>
      </c>
      <c r="S249" s="77">
        <f t="shared" si="28"/>
        <v>2.625</v>
      </c>
      <c r="T249" s="17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 ht="26.25" x14ac:dyDescent="0.2">
      <c r="B250" s="177"/>
      <c r="C250" s="172" t="s">
        <v>95</v>
      </c>
      <c r="D250" s="172"/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35">
        <f t="shared" ref="T250:U250" si="29">T238+T247</f>
        <v>0</v>
      </c>
      <c r="U250" s="35">
        <f t="shared" si="29"/>
        <v>0</v>
      </c>
      <c r="V250" s="3"/>
    </row>
    <row r="251" spans="1:34" ht="26.25" x14ac:dyDescent="0.2">
      <c r="B251" s="70"/>
      <c r="C251" s="71" t="s">
        <v>96</v>
      </c>
      <c r="D251" s="67" t="s">
        <v>65</v>
      </c>
      <c r="E251" s="69">
        <v>102</v>
      </c>
      <c r="F251" s="69">
        <v>2.8</v>
      </c>
      <c r="G251" s="69">
        <v>3</v>
      </c>
      <c r="H251" s="69">
        <v>8.4</v>
      </c>
      <c r="I251" s="69">
        <v>4.0000000000000001E-3</v>
      </c>
      <c r="J251" s="69">
        <v>0.02</v>
      </c>
      <c r="K251" s="69">
        <v>0</v>
      </c>
      <c r="L251" s="69">
        <v>0</v>
      </c>
      <c r="M251" s="69">
        <v>0</v>
      </c>
      <c r="N251" s="69">
        <v>148</v>
      </c>
      <c r="O251" s="69">
        <v>184</v>
      </c>
      <c r="P251" s="69">
        <v>0</v>
      </c>
      <c r="Q251" s="69">
        <v>0.08</v>
      </c>
      <c r="R251" s="69">
        <v>0</v>
      </c>
      <c r="S251" s="69">
        <v>0</v>
      </c>
      <c r="T251" s="32"/>
    </row>
    <row r="252" spans="1:34" ht="26.25" x14ac:dyDescent="0.2">
      <c r="B252" s="65"/>
      <c r="C252" s="127" t="s">
        <v>59</v>
      </c>
      <c r="D252" s="148">
        <f>D239+D249+D251</f>
        <v>1660</v>
      </c>
      <c r="E252" s="77">
        <f>E239+E249+E251</f>
        <v>1763.8000000000002</v>
      </c>
      <c r="F252" s="77">
        <f t="shared" ref="F252:S252" si="30">F239+F249+F251</f>
        <v>50.999999999999993</v>
      </c>
      <c r="G252" s="77">
        <f t="shared" si="30"/>
        <v>65.239999999999995</v>
      </c>
      <c r="H252" s="77">
        <f t="shared" si="30"/>
        <v>233.9</v>
      </c>
      <c r="I252" s="77">
        <f t="shared" si="30"/>
        <v>0.57499999999999996</v>
      </c>
      <c r="J252" s="77">
        <f t="shared" si="30"/>
        <v>1.002</v>
      </c>
      <c r="K252" s="77">
        <f t="shared" si="30"/>
        <v>10.295999999999999</v>
      </c>
      <c r="L252" s="77">
        <f t="shared" si="30"/>
        <v>117.82299999999999</v>
      </c>
      <c r="M252" s="77">
        <f t="shared" si="30"/>
        <v>3.9010000000000002</v>
      </c>
      <c r="N252" s="77">
        <f t="shared" si="30"/>
        <v>493.08800000000002</v>
      </c>
      <c r="O252" s="77">
        <f t="shared" si="30"/>
        <v>801.81999999999994</v>
      </c>
      <c r="P252" s="77">
        <f t="shared" si="30"/>
        <v>139.92600000000002</v>
      </c>
      <c r="Q252" s="77">
        <f t="shared" si="30"/>
        <v>7.7750000000000004</v>
      </c>
      <c r="R252" s="77">
        <f t="shared" si="30"/>
        <v>15.959</v>
      </c>
      <c r="S252" s="77">
        <f t="shared" si="30"/>
        <v>9.4909999999999997</v>
      </c>
      <c r="T252" s="32"/>
    </row>
  </sheetData>
  <mergeCells count="91">
    <mergeCell ref="I232:M232"/>
    <mergeCell ref="N232:S232"/>
    <mergeCell ref="B232:B233"/>
    <mergeCell ref="C232:C233"/>
    <mergeCell ref="D232:D233"/>
    <mergeCell ref="E232:E233"/>
    <mergeCell ref="F232:H232"/>
    <mergeCell ref="I185:M185"/>
    <mergeCell ref="N185:S185"/>
    <mergeCell ref="B207:B208"/>
    <mergeCell ref="C207:C208"/>
    <mergeCell ref="D207:D208"/>
    <mergeCell ref="E207:E208"/>
    <mergeCell ref="F207:H207"/>
    <mergeCell ref="I207:M207"/>
    <mergeCell ref="N207:S207"/>
    <mergeCell ref="B185:B186"/>
    <mergeCell ref="C185:C186"/>
    <mergeCell ref="D185:D186"/>
    <mergeCell ref="E185:E186"/>
    <mergeCell ref="F185:H185"/>
    <mergeCell ref="I138:M138"/>
    <mergeCell ref="N138:S138"/>
    <mergeCell ref="B161:B162"/>
    <mergeCell ref="C161:C162"/>
    <mergeCell ref="D161:D162"/>
    <mergeCell ref="E161:E162"/>
    <mergeCell ref="F161:H161"/>
    <mergeCell ref="I161:M161"/>
    <mergeCell ref="N161:S161"/>
    <mergeCell ref="B138:B139"/>
    <mergeCell ref="C138:C139"/>
    <mergeCell ref="D138:D139"/>
    <mergeCell ref="E138:E139"/>
    <mergeCell ref="F138:H138"/>
    <mergeCell ref="I90:M90"/>
    <mergeCell ref="N90:S90"/>
    <mergeCell ref="B114:B115"/>
    <mergeCell ref="C114:C115"/>
    <mergeCell ref="D114:D115"/>
    <mergeCell ref="E114:E115"/>
    <mergeCell ref="F114:H114"/>
    <mergeCell ref="I114:M114"/>
    <mergeCell ref="N114:S114"/>
    <mergeCell ref="B90:B91"/>
    <mergeCell ref="C90:C91"/>
    <mergeCell ref="D90:D91"/>
    <mergeCell ref="E90:E91"/>
    <mergeCell ref="F90:H90"/>
    <mergeCell ref="I43:M43"/>
    <mergeCell ref="N43:S43"/>
    <mergeCell ref="B67:B68"/>
    <mergeCell ref="C67:C68"/>
    <mergeCell ref="D67:D68"/>
    <mergeCell ref="E67:E68"/>
    <mergeCell ref="F67:H67"/>
    <mergeCell ref="I67:M67"/>
    <mergeCell ref="N67:S67"/>
    <mergeCell ref="B43:B44"/>
    <mergeCell ref="C43:C44"/>
    <mergeCell ref="D43:D44"/>
    <mergeCell ref="E43:E44"/>
    <mergeCell ref="F43:H43"/>
    <mergeCell ref="C11:R11"/>
    <mergeCell ref="C13:R13"/>
    <mergeCell ref="G16:I16"/>
    <mergeCell ref="C17:D17"/>
    <mergeCell ref="B19:B20"/>
    <mergeCell ref="C19:C20"/>
    <mergeCell ref="D19:D20"/>
    <mergeCell ref="E19:E20"/>
    <mergeCell ref="F19:H19"/>
    <mergeCell ref="I19:M19"/>
    <mergeCell ref="N19:S19"/>
    <mergeCell ref="G12:I12"/>
    <mergeCell ref="O2:S2"/>
    <mergeCell ref="O3:S3"/>
    <mergeCell ref="O4:S4"/>
    <mergeCell ref="O5:S5"/>
    <mergeCell ref="O6:S6"/>
    <mergeCell ref="C6:D6"/>
    <mergeCell ref="G2:I2"/>
    <mergeCell ref="G3:I3"/>
    <mergeCell ref="G4:I4"/>
    <mergeCell ref="G5:I5"/>
    <mergeCell ref="G6:I6"/>
    <mergeCell ref="O7:S7"/>
    <mergeCell ref="E10:L10"/>
    <mergeCell ref="E9:L9"/>
    <mergeCell ref="E8:L8"/>
    <mergeCell ref="C7:D7"/>
  </mergeCells>
  <phoneticPr fontId="1" type="noConversion"/>
  <pageMargins left="0.31496062992125984" right="0.31496062992125984" top="0.15748031496062992" bottom="0.35433070866141736" header="0.31496062992125984" footer="0.19685039370078741"/>
  <pageSetup paperSize="9" scale="48" orientation="landscape" r:id="rId1"/>
  <headerFooter alignWithMargins="0"/>
  <rowBreaks count="2" manualBreakCount="2">
    <brk id="15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</dc:creator>
  <cp:lastModifiedBy>Власко</cp:lastModifiedBy>
  <cp:revision/>
  <dcterms:created xsi:type="dcterms:W3CDTF">2011-12-30T01:19:20Z</dcterms:created>
  <dcterms:modified xsi:type="dcterms:W3CDTF">2023-06-05T01:31:38Z</dcterms:modified>
</cp:coreProperties>
</file>